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anh thu theo NVKD" sheetId="1" r:id="rId5"/>
  </sheets>
  <definedNames/>
  <calcPr/>
</workbook>
</file>

<file path=xl/sharedStrings.xml><?xml version="1.0" encoding="utf-8"?>
<sst xmlns="http://schemas.openxmlformats.org/spreadsheetml/2006/main" count="50" uniqueCount="43">
  <si>
    <t>MẪU BÁO CÁO DOANH THU THEO NHÂN VIÊN KINH DOANH 2026</t>
  </si>
  <si>
    <t>Theo dõi doanh thu, số đơn hàng, mục tiêu và mức độ hoàn thành của từng nhân viên kinh doanh.</t>
  </si>
  <si>
    <t>TỔNG DOANH THU THỰC TẾ</t>
  </si>
  <si>
    <t>TỔNG MỤC TIÊU</t>
  </si>
  <si>
    <t>TỶ LỆ HOÀN THÀNH</t>
  </si>
  <si>
    <t>NHÂN VIÊN ĐẠT/VƯỢT MỤC TIÊU</t>
  </si>
  <si>
    <t>Mã NV</t>
  </si>
  <si>
    <t>Nhân viên kinh doanh</t>
  </si>
  <si>
    <t>Khu vực</t>
  </si>
  <si>
    <t>Số khách hàng</t>
  </si>
  <si>
    <t>Số đơn hàng</t>
  </si>
  <si>
    <t>Số lượng bán</t>
  </si>
  <si>
    <t>Mục tiêu doanh thu</t>
  </si>
  <si>
    <t>Doanh thu thực tế</t>
  </si>
  <si>
    <t>Chênh lệch</t>
  </si>
  <si>
    <t>% hoàn thành</t>
  </si>
  <si>
    <t>Trạng thái</t>
  </si>
  <si>
    <t>Doanh thu/đơn</t>
  </si>
  <si>
    <t>NV001</t>
  </si>
  <si>
    <t>Nguyễn Minh Anh</t>
  </si>
  <si>
    <t>Miền Bắc</t>
  </si>
  <si>
    <t>NV002</t>
  </si>
  <si>
    <t>Trần Quốc Bảo</t>
  </si>
  <si>
    <t>NV003</t>
  </si>
  <si>
    <t>Lê Hoàng Nam</t>
  </si>
  <si>
    <t>Miền Trung</t>
  </si>
  <si>
    <t>NV004</t>
  </si>
  <si>
    <t>Phạm Thu Trang</t>
  </si>
  <si>
    <t>Miền Nam</t>
  </si>
  <si>
    <t>NV005</t>
  </si>
  <si>
    <t>Võ Gia Huy</t>
  </si>
  <si>
    <t>NV006</t>
  </si>
  <si>
    <t>Đặng Khánh Linh</t>
  </si>
  <si>
    <t>NV007</t>
  </si>
  <si>
    <t>Bùi Đức Long</t>
  </si>
  <si>
    <t>NV008</t>
  </si>
  <si>
    <t>Ngô Thanh Thảo</t>
  </si>
  <si>
    <t>NV009</t>
  </si>
  <si>
    <t>Đỗ Minh Khang</t>
  </si>
  <si>
    <t>NV010</t>
  </si>
  <si>
    <t>Hoàng Ngọc Mai</t>
  </si>
  <si>
    <t>TỔNG CỘNG</t>
  </si>
  <si>
    <t>Hướng dẫn: Thay dữ liệu mẫu ở cột A–H. Các cột Chênh lệch, % hoàn thành, Trạng thái và Doanh thu/đơn được tính tự động.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</si>
</sst>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 &quot;₫&quot;"/>
    <numFmt numFmtId="165" formatCode="0.0%"/>
  </numFmts>
  <fonts count="9">
    <font>
      <sz val="11.0"/>
      <color rgb="FF000000"/>
      <name val="Carlito"/>
      <scheme val="minor"/>
    </font>
    <font>
      <b/>
      <sz val="16.0"/>
      <color rgb="FFFFFFFF"/>
      <name val="Arial"/>
    </font>
    <font>
      <color theme="1"/>
      <name val="Arial"/>
    </font>
    <font>
      <i/>
      <sz val="11.0"/>
      <color rgb="FF334155"/>
      <name val="Arial"/>
    </font>
    <font>
      <b/>
      <sz val="11.0"/>
      <color rgb="FF0B3A82"/>
      <name val="Arial"/>
    </font>
    <font>
      <b/>
      <sz val="14.0"/>
      <color rgb="FF111827"/>
      <name val="Arial"/>
    </font>
    <font>
      <b/>
      <sz val="11.0"/>
      <color rgb="FFFFFFFF"/>
      <name val="Arial"/>
    </font>
    <font>
      <sz val="11.0"/>
      <color theme="1"/>
      <name val="Arial"/>
    </font>
    <font>
      <i/>
      <sz val="11.0"/>
      <color rgb="FF7C4A03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B3A82"/>
        <bgColor rgb="FF0B3A82"/>
      </patternFill>
    </fill>
    <fill>
      <patternFill patternType="solid">
        <fgColor rgb="FFEAF2FF"/>
        <bgColor rgb="FFEAF2FF"/>
      </patternFill>
    </fill>
    <fill>
      <patternFill patternType="solid">
        <fgColor rgb="FFDCEAFF"/>
        <bgColor rgb="FFDCEAFF"/>
      </patternFill>
    </fill>
    <fill>
      <patternFill patternType="solid">
        <fgColor rgb="FFF8FBFF"/>
        <bgColor rgb="FFF8FBFF"/>
      </patternFill>
    </fill>
    <fill>
      <patternFill patternType="solid">
        <fgColor rgb="FFFFF7E6"/>
        <bgColor rgb="FFFFF7E6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Font="1"/>
    <xf borderId="0" fillId="3" fontId="3" numFmtId="0" xfId="0" applyAlignment="1" applyFill="1" applyFont="1">
      <alignment horizontal="center" vertical="center"/>
    </xf>
    <xf borderId="0" fillId="4" fontId="4" numFmtId="0" xfId="0" applyAlignment="1" applyFill="1" applyFont="1">
      <alignment horizontal="center" shrinkToFit="0" vertical="center" wrapText="1"/>
    </xf>
    <xf borderId="0" fillId="5" fontId="5" numFmtId="164" xfId="0" applyAlignment="1" applyFill="1" applyFont="1" applyNumberFormat="1">
      <alignment horizontal="center" vertical="center"/>
    </xf>
    <xf borderId="0" fillId="5" fontId="5" numFmtId="165" xfId="0" applyAlignment="1" applyFill="1" applyFont="1" applyNumberFormat="1">
      <alignment horizontal="center" vertical="center"/>
    </xf>
    <xf borderId="0" fillId="5" fontId="5" numFmtId="1" xfId="0" applyAlignment="1" applyFill="1" applyFont="1" applyNumberFormat="1">
      <alignment horizontal="center" vertical="center"/>
    </xf>
    <xf borderId="0" fillId="2" fontId="6" numFmtId="0" xfId="0" applyAlignment="1" applyFill="1" applyFont="1">
      <alignment horizontal="center" readingOrder="0" shrinkToFit="0" vertical="center" wrapText="1"/>
    </xf>
    <xf borderId="0" fillId="0" fontId="7" numFmtId="0" xfId="0" applyAlignment="1" applyFont="1">
      <alignment shrinkToFit="0" vertical="center" wrapText="0"/>
    </xf>
    <xf borderId="0" fillId="0" fontId="7" numFmtId="3" xfId="0" applyAlignment="1" applyFont="1" applyNumberFormat="1">
      <alignment shrinkToFit="0" vertical="center" wrapText="0"/>
    </xf>
    <xf borderId="0" fillId="0" fontId="7" numFmtId="164" xfId="0" applyAlignment="1" applyFont="1" applyNumberFormat="1">
      <alignment shrinkToFit="0" vertical="center" wrapText="0"/>
    </xf>
    <xf borderId="0" fillId="0" fontId="7" numFmtId="165" xfId="0" applyAlignment="1" applyFont="1" applyNumberFormat="1">
      <alignment shrinkToFit="0" vertical="center" wrapText="0"/>
    </xf>
    <xf borderId="0" fillId="4" fontId="4" numFmtId="0" xfId="0" applyFill="1" applyFont="1"/>
    <xf borderId="0" fillId="4" fontId="4" numFmtId="3" xfId="0" applyFill="1" applyFont="1" applyNumberFormat="1"/>
    <xf borderId="0" fillId="4" fontId="4" numFmtId="164" xfId="0" applyFill="1" applyFont="1" applyNumberFormat="1"/>
    <xf borderId="0" fillId="4" fontId="4" numFmtId="165" xfId="0" applyFill="1" applyFont="1" applyNumberFormat="1"/>
    <xf borderId="0" fillId="6" fontId="8" numFmtId="0" xfId="0" applyAlignment="1" applyFill="1" applyFont="1">
      <alignment shrinkToFit="0" wrapText="1"/>
    </xf>
  </cellXfs>
  <cellStyles count="1">
    <cellStyle xfId="0" name="Normal" builtinId="0"/>
  </cellStyles>
  <dxfs count="7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ont>
        <b/>
        <color rgb="FF166534"/>
      </font>
      <fill>
        <patternFill patternType="solid">
          <fgColor rgb="FFDCFCE7"/>
          <bgColor rgb="FFDCFCE7"/>
        </patternFill>
      </fill>
      <border/>
    </dxf>
    <dxf>
      <font>
        <b/>
        <color rgb="FF991B1B"/>
      </font>
      <fill>
        <patternFill patternType="solid">
          <fgColor rgb="FFFEE2E2"/>
          <bgColor rgb="FFFEE2E2"/>
        </patternFill>
      </fill>
      <border/>
    </dxf>
  </dxfs>
  <tableStyles count="1">
    <tableStyle count="4" pivot="0" name="Doanh thu theo NVKD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Doanh thu thực tế so với mục tiêu theo nhân viên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Series 1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'Doanh thu theo NVKD'!$B$10:$B$19</c:f>
            </c:strRef>
          </c:cat>
          <c:val>
            <c:numRef>
              <c:f>'Doanh thu theo NVKD'!$G$10:$G$19</c:f>
              <c:numCache/>
            </c:numRef>
          </c:val>
        </c:ser>
        <c:ser>
          <c:idx val="1"/>
          <c:order val="1"/>
          <c:tx>
            <c:v>Mục tiêu</c:v>
          </c:tx>
          <c:spPr>
            <a:solidFill>
              <a:schemeClr val="accent2"/>
            </a:solidFill>
            <a:ln cmpd="sng">
              <a:noFill/>
            </a:ln>
          </c:spPr>
          <c:cat>
            <c:strRef>
              <c:f>'Doanh thu theo NVKD'!$B$10:$B$19</c:f>
            </c:strRef>
          </c:cat>
          <c:val>
            <c:numRef>
              <c:f>'Doanh thu theo NVKD'!$H$10:$H$19</c:f>
              <c:numCache/>
            </c:numRef>
          </c:val>
        </c:ser>
        <c:axId val="785730364"/>
        <c:axId val="992658856"/>
      </c:barChart>
      <c:catAx>
        <c:axId val="7857303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92658856"/>
      </c:catAx>
      <c:valAx>
        <c:axId val="99265885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85730364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22</xdr:row>
      <xdr:rowOff>114300</xdr:rowOff>
    </xdr:from>
    <xdr:ext cx="5915025" cy="4105275"/>
    <xdr:graphicFrame>
      <xdr:nvGraphicFramePr>
        <xdr:cNvPr id="1" name="Chart 1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9:L19" displayName="BaoCaoDoanhThuNVKD" name="BaoCaoDoanhThuNVKD" id="1">
  <tableColumns count="12">
    <tableColumn name="Mã NV" id="1"/>
    <tableColumn name="Nhân viên kinh doanh" id="2"/>
    <tableColumn name="Khu vực" id="3"/>
    <tableColumn name="Số khách hàng" id="4"/>
    <tableColumn name="Số đơn hàng" id="5"/>
    <tableColumn name="Số lượng bán" id="6"/>
    <tableColumn name="Mục tiêu doanh thu" id="7"/>
    <tableColumn name="Doanh thu thực tế" id="8"/>
    <tableColumn name="Chênh lệch" id="9"/>
    <tableColumn name="% hoàn thành" id="10"/>
    <tableColumn name="Trạng thái" id="11"/>
    <tableColumn name="Doanh thu/đơn" id="12"/>
  </tableColumns>
  <tableStyleInfo name="Doanh thu theo NVKD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63"/>
    <col customWidth="1" min="2" max="2" width="22.0"/>
    <col customWidth="1" min="3" max="3" width="14.0"/>
    <col customWidth="1" min="4" max="4" width="23.63"/>
    <col customWidth="1" min="5" max="6" width="13.0"/>
    <col customWidth="1" min="7" max="8" width="18.0"/>
    <col customWidth="1" min="9" max="9" width="17.0"/>
    <col customWidth="1" min="10" max="10" width="15.0"/>
    <col customWidth="1" min="11" max="11" width="14.0"/>
    <col customWidth="1" min="12" max="12" width="16.0"/>
    <col customWidth="1" min="13" max="26" width="8.63"/>
  </cols>
  <sheetData>
    <row r="1" ht="31.5" customHeight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3.75" customHeight="1">
      <c r="A4" s="4" t="s">
        <v>2</v>
      </c>
      <c r="B4" s="4" t="s">
        <v>3</v>
      </c>
      <c r="C4" s="4" t="s">
        <v>4</v>
      </c>
      <c r="D4" s="4" t="s">
        <v>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>
        <f>SUM(H10:H19)</f>
        <v>4681000000</v>
      </c>
      <c r="B5" s="5">
        <f>SUM(G10:G19)</f>
        <v>4570000000</v>
      </c>
      <c r="C5" s="6">
        <f>IFERROR(A5/B5,0)</f>
        <v>1.02428884</v>
      </c>
      <c r="D5" s="7">
        <f>COUNTIF(K10:K19,"Đạt/Vượt")</f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7.5" customHeight="1">
      <c r="A9" s="8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  <c r="G9" s="8" t="s">
        <v>12</v>
      </c>
      <c r="H9" s="8" t="s">
        <v>13</v>
      </c>
      <c r="I9" s="8" t="s">
        <v>14</v>
      </c>
      <c r="J9" s="8" t="s">
        <v>15</v>
      </c>
      <c r="K9" s="8" t="s">
        <v>16</v>
      </c>
      <c r="L9" s="8" t="s">
        <v>17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 t="s">
        <v>18</v>
      </c>
      <c r="B10" s="9" t="s">
        <v>19</v>
      </c>
      <c r="C10" s="9" t="s">
        <v>20</v>
      </c>
      <c r="D10" s="10">
        <v>32.0</v>
      </c>
      <c r="E10" s="10">
        <v>48.0</v>
      </c>
      <c r="F10" s="10">
        <v>126.0</v>
      </c>
      <c r="G10" s="11">
        <v>4.5E8</v>
      </c>
      <c r="H10" s="11">
        <v>4.82E8</v>
      </c>
      <c r="I10" s="11">
        <f t="shared" ref="I10:I20" si="1">H10-G10</f>
        <v>32000000</v>
      </c>
      <c r="J10" s="12">
        <f t="shared" ref="J10:J20" si="2">IFERROR(H10/G10,0)</f>
        <v>1.071111111</v>
      </c>
      <c r="K10" s="9" t="str">
        <f t="shared" ref="K10:K19" si="3">IF(J10&gt;=1,"Đạt/Vượt","Chưa đạt")</f>
        <v>Đạt/Vượt</v>
      </c>
      <c r="L10" s="11">
        <f t="shared" ref="L10:L20" si="4">IFERROR(H10/E10,0)</f>
        <v>10041666.67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 t="s">
        <v>21</v>
      </c>
      <c r="B11" s="9" t="s">
        <v>22</v>
      </c>
      <c r="C11" s="9" t="s">
        <v>20</v>
      </c>
      <c r="D11" s="10">
        <v>28.0</v>
      </c>
      <c r="E11" s="10">
        <v>41.0</v>
      </c>
      <c r="F11" s="10">
        <v>109.0</v>
      </c>
      <c r="G11" s="11">
        <v>4.2E8</v>
      </c>
      <c r="H11" s="11">
        <v>3.98E8</v>
      </c>
      <c r="I11" s="11">
        <f t="shared" si="1"/>
        <v>-22000000</v>
      </c>
      <c r="J11" s="12">
        <f t="shared" si="2"/>
        <v>0.9476190476</v>
      </c>
      <c r="K11" s="9" t="str">
        <f t="shared" si="3"/>
        <v>Chưa đạt</v>
      </c>
      <c r="L11" s="11">
        <f t="shared" si="4"/>
        <v>9707317.073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9" t="s">
        <v>23</v>
      </c>
      <c r="B12" s="9" t="s">
        <v>24</v>
      </c>
      <c r="C12" s="9" t="s">
        <v>25</v>
      </c>
      <c r="D12" s="10">
        <v>35.0</v>
      </c>
      <c r="E12" s="10">
        <v>52.0</v>
      </c>
      <c r="F12" s="10">
        <v>137.0</v>
      </c>
      <c r="G12" s="11">
        <v>4.7E8</v>
      </c>
      <c r="H12" s="11">
        <v>5.01E8</v>
      </c>
      <c r="I12" s="11">
        <f t="shared" si="1"/>
        <v>31000000</v>
      </c>
      <c r="J12" s="12">
        <f t="shared" si="2"/>
        <v>1.065957447</v>
      </c>
      <c r="K12" s="9" t="str">
        <f t="shared" si="3"/>
        <v>Đạt/Vượt</v>
      </c>
      <c r="L12" s="11">
        <f t="shared" si="4"/>
        <v>9634615.385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 t="s">
        <v>26</v>
      </c>
      <c r="B13" s="9" t="s">
        <v>27</v>
      </c>
      <c r="C13" s="9" t="s">
        <v>28</v>
      </c>
      <c r="D13" s="10">
        <v>39.0</v>
      </c>
      <c r="E13" s="10">
        <v>58.0</v>
      </c>
      <c r="F13" s="10">
        <v>149.0</v>
      </c>
      <c r="G13" s="11">
        <v>5.2E8</v>
      </c>
      <c r="H13" s="11">
        <v>5.48E8</v>
      </c>
      <c r="I13" s="11">
        <f t="shared" si="1"/>
        <v>28000000</v>
      </c>
      <c r="J13" s="12">
        <f t="shared" si="2"/>
        <v>1.053846154</v>
      </c>
      <c r="K13" s="9" t="str">
        <f t="shared" si="3"/>
        <v>Đạt/Vượt</v>
      </c>
      <c r="L13" s="11">
        <f t="shared" si="4"/>
        <v>9448275.862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9" t="s">
        <v>29</v>
      </c>
      <c r="B14" s="9" t="s">
        <v>30</v>
      </c>
      <c r="C14" s="9" t="s">
        <v>28</v>
      </c>
      <c r="D14" s="10">
        <v>31.0</v>
      </c>
      <c r="E14" s="10">
        <v>46.0</v>
      </c>
      <c r="F14" s="10">
        <v>121.0</v>
      </c>
      <c r="G14" s="11">
        <v>4.4E8</v>
      </c>
      <c r="H14" s="11">
        <v>4.31E8</v>
      </c>
      <c r="I14" s="11">
        <f t="shared" si="1"/>
        <v>-9000000</v>
      </c>
      <c r="J14" s="12">
        <f t="shared" si="2"/>
        <v>0.9795454545</v>
      </c>
      <c r="K14" s="9" t="str">
        <f t="shared" si="3"/>
        <v>Chưa đạt</v>
      </c>
      <c r="L14" s="11">
        <f t="shared" si="4"/>
        <v>9369565.217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9" t="s">
        <v>31</v>
      </c>
      <c r="B15" s="9" t="s">
        <v>32</v>
      </c>
      <c r="C15" s="9" t="s">
        <v>25</v>
      </c>
      <c r="D15" s="10">
        <v>27.0</v>
      </c>
      <c r="E15" s="10">
        <v>39.0</v>
      </c>
      <c r="F15" s="10">
        <v>103.0</v>
      </c>
      <c r="G15" s="11">
        <v>4.0E8</v>
      </c>
      <c r="H15" s="11">
        <v>4.17E8</v>
      </c>
      <c r="I15" s="11">
        <f t="shared" si="1"/>
        <v>17000000</v>
      </c>
      <c r="J15" s="12">
        <f t="shared" si="2"/>
        <v>1.0425</v>
      </c>
      <c r="K15" s="9" t="str">
        <f t="shared" si="3"/>
        <v>Đạt/Vượt</v>
      </c>
      <c r="L15" s="11">
        <f t="shared" si="4"/>
        <v>10692307.69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9" t="s">
        <v>33</v>
      </c>
      <c r="B16" s="9" t="s">
        <v>34</v>
      </c>
      <c r="C16" s="9" t="s">
        <v>20</v>
      </c>
      <c r="D16" s="10">
        <v>33.0</v>
      </c>
      <c r="E16" s="10">
        <v>49.0</v>
      </c>
      <c r="F16" s="10">
        <v>130.0</v>
      </c>
      <c r="G16" s="11">
        <v>4.6E8</v>
      </c>
      <c r="H16" s="11">
        <v>4.56E8</v>
      </c>
      <c r="I16" s="11">
        <f t="shared" si="1"/>
        <v>-4000000</v>
      </c>
      <c r="J16" s="12">
        <f t="shared" si="2"/>
        <v>0.9913043478</v>
      </c>
      <c r="K16" s="9" t="str">
        <f t="shared" si="3"/>
        <v>Chưa đạt</v>
      </c>
      <c r="L16" s="11">
        <f t="shared" si="4"/>
        <v>9306122.449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9" t="s">
        <v>35</v>
      </c>
      <c r="B17" s="9" t="s">
        <v>36</v>
      </c>
      <c r="C17" s="9" t="s">
        <v>28</v>
      </c>
      <c r="D17" s="10">
        <v>36.0</v>
      </c>
      <c r="E17" s="10">
        <v>55.0</v>
      </c>
      <c r="F17" s="10">
        <v>142.0</v>
      </c>
      <c r="G17" s="11">
        <v>5.0E8</v>
      </c>
      <c r="H17" s="11">
        <v>5.32E8</v>
      </c>
      <c r="I17" s="11">
        <f t="shared" si="1"/>
        <v>32000000</v>
      </c>
      <c r="J17" s="12">
        <f t="shared" si="2"/>
        <v>1.064</v>
      </c>
      <c r="K17" s="9" t="str">
        <f t="shared" si="3"/>
        <v>Đạt/Vượt</v>
      </c>
      <c r="L17" s="11">
        <f t="shared" si="4"/>
        <v>9672727.273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9" t="s">
        <v>37</v>
      </c>
      <c r="B18" s="9" t="s">
        <v>38</v>
      </c>
      <c r="C18" s="9" t="s">
        <v>25</v>
      </c>
      <c r="D18" s="10">
        <v>29.0</v>
      </c>
      <c r="E18" s="10">
        <v>43.0</v>
      </c>
      <c r="F18" s="10">
        <v>114.0</v>
      </c>
      <c r="G18" s="11">
        <v>4.3E8</v>
      </c>
      <c r="H18" s="11">
        <v>4.45E8</v>
      </c>
      <c r="I18" s="11">
        <f t="shared" si="1"/>
        <v>15000000</v>
      </c>
      <c r="J18" s="12">
        <f t="shared" si="2"/>
        <v>1.034883721</v>
      </c>
      <c r="K18" s="9" t="str">
        <f t="shared" si="3"/>
        <v>Đạt/Vượt</v>
      </c>
      <c r="L18" s="11">
        <f t="shared" si="4"/>
        <v>10348837.21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9" t="s">
        <v>39</v>
      </c>
      <c r="B19" s="9" t="s">
        <v>40</v>
      </c>
      <c r="C19" s="9" t="s">
        <v>28</v>
      </c>
      <c r="D19" s="10">
        <v>34.0</v>
      </c>
      <c r="E19" s="10">
        <v>50.0</v>
      </c>
      <c r="F19" s="10">
        <v>133.0</v>
      </c>
      <c r="G19" s="11">
        <v>4.8E8</v>
      </c>
      <c r="H19" s="11">
        <v>4.71E8</v>
      </c>
      <c r="I19" s="11">
        <f t="shared" si="1"/>
        <v>-9000000</v>
      </c>
      <c r="J19" s="12">
        <f t="shared" si="2"/>
        <v>0.98125</v>
      </c>
      <c r="K19" s="9" t="str">
        <f t="shared" si="3"/>
        <v>Chưa đạt</v>
      </c>
      <c r="L19" s="11">
        <f t="shared" si="4"/>
        <v>9420000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3" t="s">
        <v>41</v>
      </c>
      <c r="D20" s="14">
        <f t="shared" ref="D20:H20" si="5">SUM(D10:D19)</f>
        <v>324</v>
      </c>
      <c r="E20" s="14">
        <f t="shared" si="5"/>
        <v>481</v>
      </c>
      <c r="F20" s="14">
        <f t="shared" si="5"/>
        <v>1264</v>
      </c>
      <c r="G20" s="15">
        <f t="shared" si="5"/>
        <v>4570000000</v>
      </c>
      <c r="H20" s="15">
        <f t="shared" si="5"/>
        <v>4681000000</v>
      </c>
      <c r="I20" s="15">
        <f t="shared" si="1"/>
        <v>111000000</v>
      </c>
      <c r="J20" s="16">
        <f t="shared" si="2"/>
        <v>1.02428884</v>
      </c>
      <c r="K20" s="13"/>
      <c r="L20" s="15">
        <f t="shared" si="4"/>
        <v>9731808.732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0.0" customHeight="1">
      <c r="A22" s="17" t="s">
        <v>42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L1"/>
    <mergeCell ref="A2:L2"/>
    <mergeCell ref="A20:C20"/>
    <mergeCell ref="A22:L22"/>
  </mergeCells>
  <conditionalFormatting sqref="K10:K19">
    <cfRule type="expression" dxfId="5" priority="1">
      <formula>K10="Đạt/Vượt"</formula>
    </cfRule>
  </conditionalFormatting>
  <conditionalFormatting sqref="K10:K19">
    <cfRule type="expression" dxfId="6" priority="2">
      <formula>K10="Chưa đạt"</formula>
    </cfRule>
  </conditionalFormatting>
  <printOptions/>
  <pageMargins bottom="0.75" footer="0.0" header="0.0" left="0.7" right="0.7" top="0.75"/>
  <pageSetup orientation="landscape"/>
  <drawing r:id="rId1"/>
  <tableParts count="1">
    <tablePart r:id="rId3"/>
  </tableParts>
</worksheet>
</file>