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áo cáo doanh thu bán hàng theo" sheetId="1" r:id="rId4"/>
  </sheets>
  <definedNames/>
  <calcPr/>
  <extLst>
    <ext uri="GoogleSheetsCustomDataVersion2">
      <go:sheetsCustomData xmlns:go="http://customooxmlschemas.google.com/" r:id="rId5" roundtripDataChecksum="GnaNsqhzC6x34qaBrACfyUFHw7QU0SayTee4K4+Il48="/>
    </ext>
  </extLst>
</workbook>
</file>

<file path=xl/sharedStrings.xml><?xml version="1.0" encoding="utf-8"?>
<sst xmlns="http://schemas.openxmlformats.org/spreadsheetml/2006/main" count="89" uniqueCount="37">
  <si>
    <t>BÁO CÁO DOANH THU BÁN HÀNG THEO QUÝ</t>
  </si>
  <si>
    <t>NĂM</t>
  </si>
  <si>
    <t>QUÝ 1</t>
  </si>
  <si>
    <t>DANH MỤC</t>
  </si>
  <si>
    <t>THÁNG 1</t>
  </si>
  <si>
    <t>THÁNG 2</t>
  </si>
  <si>
    <t>THÁNG 3</t>
  </si>
  <si>
    <t>THƯC TẾ</t>
  </si>
  <si>
    <t>DỰ KIẾN</t>
  </si>
  <si>
    <t>CHÊNH LỆCH</t>
  </si>
  <si>
    <t>Cơ hội khách hàng</t>
  </si>
  <si>
    <t>Khách hàng giao dịch</t>
  </si>
  <si>
    <t>Tỉ lê chuyển đổi</t>
  </si>
  <si>
    <t>Tổng đơn vị sản phẩm đã bán</t>
  </si>
  <si>
    <t>Đơn giá</t>
  </si>
  <si>
    <t>Tổng doanh thu bán hàng</t>
  </si>
  <si>
    <t>QUÝ 2</t>
  </si>
  <si>
    <t>THÁNG 4</t>
  </si>
  <si>
    <t>THÁNG 5</t>
  </si>
  <si>
    <t>THÁNG 6</t>
  </si>
  <si>
    <t xml:space="preserve">Khách hàng liên hệ </t>
  </si>
  <si>
    <t>Tổng đơn vị  sản phẩm đã bán</t>
  </si>
  <si>
    <t>QUÝ 3</t>
  </si>
  <si>
    <t>THÁNG 7</t>
  </si>
  <si>
    <t>THÁNG 8</t>
  </si>
  <si>
    <t>THÁNG 9</t>
  </si>
  <si>
    <t>QUÝ 4</t>
  </si>
  <si>
    <t>THÁNG 10</t>
  </si>
  <si>
    <t>THÁNG 11</t>
  </si>
  <si>
    <t>THÁNG 12</t>
  </si>
  <si>
    <t>TỔNG DOANH THU NĂM</t>
  </si>
  <si>
    <t>TỔNG SẢN PHẨM BÁN THỨC TẾ VS. SẢN PHẨM BÁN DỰ KIẾN</t>
  </si>
  <si>
    <t>TỔNG SẢN PHẨM ĐÃ BÁN THỰC TẾ</t>
  </si>
  <si>
    <t>SẢN PHẨM BÁN DỰ KIẾN</t>
  </si>
  <si>
    <t>TỔNG DOANH THU BÁN HÀNG THỰC TẾ VS. DOANH THU BÁN HÀNG DỰ KIẾN</t>
  </si>
  <si>
    <t xml:space="preserve">TỔNG DOANH THU BÁN HÀNG THỰC TẾ  </t>
  </si>
  <si>
    <t>DOANH THU BÁN HÀNG DỰ KIẾN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</si>
</sst>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\ [$đ-42A]"/>
  </numFmts>
  <fonts count="20">
    <font>
      <sz val="10.0"/>
      <color rgb="FF000000"/>
      <name val="Arial"/>
      <scheme val="minor"/>
    </font>
    <font>
      <b/>
      <sz val="22.0"/>
      <color rgb="FF228877"/>
      <name val="Cambria"/>
    </font>
    <font>
      <b/>
      <sz val="22.0"/>
      <color rgb="FF434343"/>
      <name val="Cambria"/>
    </font>
    <font>
      <color theme="1"/>
      <name val="Cambria"/>
    </font>
    <font>
      <b/>
      <sz val="22.0"/>
      <color rgb="FF595959"/>
      <name val="Cambria"/>
    </font>
    <font>
      <sz val="10.0"/>
      <color rgb="FF000000"/>
      <name val="Cambria"/>
    </font>
    <font>
      <b/>
      <sz val="18.0"/>
      <color rgb="FF595959"/>
      <name val="Cambria"/>
    </font>
    <font/>
    <font>
      <b/>
      <sz val="18.0"/>
      <color rgb="FFFFFFFF"/>
      <name val="Cambria"/>
    </font>
    <font>
      <b/>
      <sz val="12.0"/>
      <color rgb="FFFFFFFF"/>
      <name val="Cambria"/>
    </font>
    <font>
      <b/>
      <sz val="12.0"/>
      <color rgb="FF000000"/>
      <name val="Cambria"/>
    </font>
    <font>
      <b/>
      <sz val="10.0"/>
      <color rgb="FF000000"/>
      <name val="Cambria"/>
    </font>
    <font>
      <sz val="10.0"/>
      <color rgb="FF595959"/>
      <name val="Cambria"/>
    </font>
    <font>
      <sz val="14.0"/>
      <color rgb="FF202124"/>
      <name val="Cambria"/>
    </font>
    <font>
      <b/>
      <sz val="12.0"/>
      <color rgb="FF595959"/>
      <name val="Cambria"/>
    </font>
    <font>
      <b/>
      <sz val="14.0"/>
      <color rgb="FFFF0000"/>
      <name val="Cambria"/>
    </font>
    <font>
      <b/>
      <sz val="14.0"/>
      <color rgb="FF228877"/>
      <name val="Cambria"/>
    </font>
    <font>
      <b/>
      <sz val="10.0"/>
      <color theme="1"/>
      <name val="Cambria"/>
    </font>
    <font>
      <b/>
      <sz val="12.0"/>
      <color rgb="FFFF0000"/>
      <name val="Cambria"/>
    </font>
    <font>
      <sz val="12.0"/>
      <color rgb="FF000000"/>
      <name val="Cambria"/>
    </font>
  </fonts>
  <fills count="13">
    <fill>
      <patternFill patternType="none"/>
    </fill>
    <fill>
      <patternFill patternType="lightGray"/>
    </fill>
    <fill>
      <patternFill patternType="solid">
        <fgColor theme="7"/>
        <bgColor theme="7"/>
      </patternFill>
    </fill>
    <fill>
      <patternFill patternType="solid">
        <fgColor rgb="FFD9EAD3"/>
        <bgColor rgb="FFD9EAD3"/>
      </patternFill>
    </fill>
    <fill>
      <patternFill patternType="solid">
        <fgColor rgb="FF228877"/>
        <bgColor rgb="FF228877"/>
      </patternFill>
    </fill>
    <fill>
      <patternFill patternType="solid">
        <fgColor rgb="FF548135"/>
        <bgColor rgb="FF548135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6DCE4"/>
        <bgColor rgb="FFD6DCE4"/>
      </patternFill>
    </fill>
    <fill>
      <patternFill patternType="solid">
        <fgColor rgb="FFF4CCCC"/>
        <bgColor rgb="FFF4CCCC"/>
      </patternFill>
    </fill>
    <fill>
      <patternFill patternType="solid">
        <fgColor rgb="FFD9D2E9"/>
        <bgColor rgb="FFD9D2E9"/>
      </patternFill>
    </fill>
  </fills>
  <borders count="9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top/>
    </border>
    <border>
      <top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3" numFmtId="0" xfId="0" applyFont="1"/>
    <xf borderId="0" fillId="0" fontId="4" numFmtId="0" xfId="0" applyAlignment="1" applyFont="1">
      <alignment vertical="center"/>
    </xf>
    <xf borderId="0" fillId="0" fontId="5" numFmtId="0" xfId="0" applyFont="1"/>
    <xf borderId="1" fillId="2" fontId="6" numFmtId="0" xfId="0" applyAlignment="1" applyBorder="1" applyFill="1" applyFont="1">
      <alignment horizontal="center" vertical="center"/>
    </xf>
    <xf borderId="2" fillId="3" fontId="6" numFmtId="0" xfId="0" applyAlignment="1" applyBorder="1" applyFill="1" applyFont="1">
      <alignment horizontal="center" readingOrder="0" vertical="center"/>
    </xf>
    <xf borderId="3" fillId="0" fontId="7" numFmtId="0" xfId="0" applyBorder="1" applyFont="1"/>
    <xf borderId="2" fillId="4" fontId="8" numFmtId="0" xfId="0" applyAlignment="1" applyBorder="1" applyFill="1" applyFont="1">
      <alignment horizontal="center" vertical="center"/>
    </xf>
    <xf borderId="4" fillId="0" fontId="7" numFmtId="0" xfId="0" applyBorder="1" applyFont="1"/>
    <xf borderId="5" fillId="5" fontId="9" numFmtId="0" xfId="0" applyAlignment="1" applyBorder="1" applyFill="1" applyFont="1">
      <alignment horizontal="center" vertical="center"/>
    </xf>
    <xf borderId="2" fillId="6" fontId="10" numFmtId="0" xfId="0" applyAlignment="1" applyBorder="1" applyFill="1" applyFont="1">
      <alignment horizontal="center" vertical="center"/>
    </xf>
    <xf borderId="6" fillId="0" fontId="7" numFmtId="0" xfId="0" applyBorder="1" applyFont="1"/>
    <xf borderId="1" fillId="3" fontId="11" numFmtId="0" xfId="0" applyAlignment="1" applyBorder="1" applyFont="1">
      <alignment horizontal="center" vertical="center"/>
    </xf>
    <xf borderId="1" fillId="0" fontId="12" numFmtId="0" xfId="0" applyAlignment="1" applyBorder="1" applyFont="1">
      <alignment horizontal="left" vertical="center"/>
    </xf>
    <xf borderId="1" fillId="7" fontId="12" numFmtId="0" xfId="0" applyAlignment="1" applyBorder="1" applyFill="1" applyFont="1">
      <alignment horizontal="center" vertical="center"/>
    </xf>
    <xf borderId="1" fillId="7" fontId="12" numFmtId="9" xfId="0" applyAlignment="1" applyBorder="1" applyFont="1" applyNumberFormat="1">
      <alignment horizontal="center" vertical="center"/>
    </xf>
    <xf borderId="0" fillId="8" fontId="13" numFmtId="3" xfId="0" applyFill="1" applyFont="1" applyNumberFormat="1"/>
    <xf borderId="1" fillId="7" fontId="12" numFmtId="164" xfId="0" applyAlignment="1" applyBorder="1" applyFont="1" applyNumberFormat="1">
      <alignment horizontal="center" vertical="center"/>
    </xf>
    <xf borderId="0" fillId="8" fontId="13" numFmtId="164" xfId="0" applyFont="1" applyNumberFormat="1"/>
    <xf borderId="0" fillId="0" fontId="12" numFmtId="0" xfId="0" applyAlignment="1" applyFont="1">
      <alignment horizontal="right" vertical="center"/>
    </xf>
    <xf borderId="0" fillId="0" fontId="14" numFmtId="0" xfId="0" applyAlignment="1" applyFont="1">
      <alignment horizontal="center" vertical="center"/>
    </xf>
    <xf borderId="2" fillId="9" fontId="15" numFmtId="0" xfId="0" applyAlignment="1" applyBorder="1" applyFill="1" applyFont="1">
      <alignment horizontal="center" vertical="center"/>
    </xf>
    <xf borderId="2" fillId="10" fontId="15" numFmtId="164" xfId="0" applyAlignment="1" applyBorder="1" applyFill="1" applyFont="1" applyNumberFormat="1">
      <alignment horizontal="center" vertical="center"/>
    </xf>
    <xf borderId="0" fillId="0" fontId="16" numFmtId="0" xfId="0" applyAlignment="1" applyFont="1">
      <alignment horizontal="center" vertical="center"/>
    </xf>
    <xf borderId="2" fillId="11" fontId="17" numFmtId="0" xfId="0" applyAlignment="1" applyBorder="1" applyFill="1" applyFont="1">
      <alignment horizontal="center" shrinkToFit="0" vertical="center" wrapText="1"/>
    </xf>
    <xf borderId="2" fillId="3" fontId="17" numFmtId="0" xfId="0" applyAlignment="1" applyBorder="1" applyFont="1">
      <alignment horizontal="center" vertical="center"/>
    </xf>
    <xf borderId="2" fillId="0" fontId="18" numFmtId="1" xfId="0" applyAlignment="1" applyBorder="1" applyFont="1" applyNumberFormat="1">
      <alignment horizontal="center" vertical="center"/>
    </xf>
    <xf borderId="2" fillId="7" fontId="17" numFmtId="0" xfId="0" applyAlignment="1" applyBorder="1" applyFont="1">
      <alignment horizontal="center" shrinkToFit="0" vertical="center" wrapText="1"/>
    </xf>
    <xf borderId="7" fillId="12" fontId="17" numFmtId="0" xfId="0" applyAlignment="1" applyBorder="1" applyFill="1" applyFont="1">
      <alignment horizontal="center" vertical="center"/>
    </xf>
    <xf borderId="8" fillId="0" fontId="7" numFmtId="0" xfId="0" applyBorder="1" applyFont="1"/>
    <xf borderId="2" fillId="0" fontId="19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6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'Báo cáo doanh thu bán hàng theo'!$A$48:$D$48</c:f>
            </c:strRef>
          </c:cat>
          <c:val>
            <c:numRef>
              <c:f>'Báo cáo doanh thu bán hàng theo'!$A$49:$D$49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Arial"/>
            </a:defRPr>
          </a:pPr>
        </a:p>
      </c:txPr>
    </c:legend>
    <c:plotVisOnly val="1"/>
  </c:chart>
  <c:spPr>
    <a:solidFill>
      <a:schemeClr val="lt1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506039458246014"/>
          <c:y val="0.03958612802329489"/>
          <c:w val="0.8036604339186284"/>
          <c:h val="0.8394506227518508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chemeClr val="accent2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'Báo cáo doanh thu bán hàng theo'!$A$52:$D$52</c:f>
            </c:strRef>
          </c:cat>
          <c:val>
            <c:numRef>
              <c:f>'Báo cáo doanh thu bán hàng theo'!$A$53:$D$53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Arial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209550</xdr:colOff>
      <xdr:row>45</xdr:row>
      <xdr:rowOff>228600</xdr:rowOff>
    </xdr:from>
    <xdr:ext cx="4076700" cy="3552825"/>
    <xdr:graphicFrame>
      <xdr:nvGraphicFramePr>
        <xdr:cNvPr id="2048386649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9</xdr:col>
      <xdr:colOff>257175</xdr:colOff>
      <xdr:row>45</xdr:row>
      <xdr:rowOff>228600</xdr:rowOff>
    </xdr:from>
    <xdr:ext cx="4476750" cy="3562350"/>
    <xdr:graphicFrame>
      <xdr:nvGraphicFramePr>
        <xdr:cNvPr id="1599181583" name="Chart 2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0124D"/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25.0"/>
    <col customWidth="1" min="2" max="3" width="15.5"/>
    <col customWidth="1" min="4" max="4" width="32.63"/>
    <col customWidth="1" min="5" max="10" width="15.5"/>
    <col customWidth="1" min="11" max="11" width="19.63"/>
    <col customWidth="1" min="12" max="13" width="14.5"/>
    <col customWidth="1" min="14" max="14" width="3.38"/>
    <col customWidth="1" min="15" max="32" width="14.5"/>
  </cols>
  <sheetData>
    <row r="1" ht="5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ht="21.75" customHeight="1">
      <c r="A2" s="6" t="s">
        <v>1</v>
      </c>
      <c r="B2" s="7">
        <v>2024.0</v>
      </c>
      <c r="C2" s="8"/>
      <c r="D2" s="4"/>
      <c r="E2" s="4"/>
      <c r="F2" s="4"/>
      <c r="G2" s="4"/>
      <c r="H2" s="4"/>
      <c r="I2" s="4"/>
      <c r="J2" s="4"/>
      <c r="K2" s="4"/>
      <c r="L2" s="4"/>
      <c r="M2" s="3"/>
      <c r="N2" s="4"/>
      <c r="O2" s="4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ht="21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3"/>
      <c r="N3" s="4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ht="21.75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8"/>
      <c r="K4" s="4"/>
      <c r="L4" s="4"/>
      <c r="M4" s="3"/>
      <c r="N4" s="4"/>
      <c r="O4" s="4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ht="21.75" customHeight="1">
      <c r="A5" s="11" t="s">
        <v>3</v>
      </c>
      <c r="B5" s="12" t="s">
        <v>4</v>
      </c>
      <c r="C5" s="10"/>
      <c r="D5" s="8"/>
      <c r="E5" s="12" t="s">
        <v>5</v>
      </c>
      <c r="F5" s="10"/>
      <c r="G5" s="8"/>
      <c r="H5" s="12" t="s">
        <v>6</v>
      </c>
      <c r="I5" s="10"/>
      <c r="J5" s="8"/>
      <c r="K5" s="4"/>
      <c r="L5" s="4"/>
      <c r="M5" s="3"/>
      <c r="N5" s="4"/>
      <c r="O5" s="4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ht="21.75" customHeight="1">
      <c r="A6" s="13"/>
      <c r="B6" s="14" t="s">
        <v>7</v>
      </c>
      <c r="C6" s="14" t="s">
        <v>8</v>
      </c>
      <c r="D6" s="14" t="s">
        <v>9</v>
      </c>
      <c r="E6" s="14" t="s">
        <v>7</v>
      </c>
      <c r="F6" s="14" t="s">
        <v>8</v>
      </c>
      <c r="G6" s="14" t="s">
        <v>9</v>
      </c>
      <c r="H6" s="14" t="s">
        <v>7</v>
      </c>
      <c r="I6" s="14" t="s">
        <v>8</v>
      </c>
      <c r="J6" s="14" t="s">
        <v>9</v>
      </c>
      <c r="K6" s="4"/>
      <c r="L6" s="4"/>
      <c r="M6" s="3"/>
      <c r="N6" s="4"/>
      <c r="O6" s="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ht="21.75" customHeight="1">
      <c r="A7" s="15" t="s">
        <v>10</v>
      </c>
      <c r="B7" s="16">
        <v>500.0</v>
      </c>
      <c r="C7" s="16">
        <v>700.0</v>
      </c>
      <c r="D7" s="16">
        <f t="shared" ref="D7:D12" si="1">IF(ISBLANK(B7-C7),"",(B7-C7))</f>
        <v>-200</v>
      </c>
      <c r="E7" s="16">
        <v>450.0</v>
      </c>
      <c r="F7" s="16">
        <v>700.0</v>
      </c>
      <c r="G7" s="16">
        <f t="shared" ref="G7:G12" si="2">IF(ISBLANK(E7-F7),"",(E7-F7))</f>
        <v>-250</v>
      </c>
      <c r="H7" s="16">
        <v>400.0</v>
      </c>
      <c r="I7" s="16">
        <v>700.0</v>
      </c>
      <c r="J7" s="16">
        <f t="shared" ref="J7:J12" si="3">IF(ISBLANK(H7-I7),"",(H7-I7))</f>
        <v>-300</v>
      </c>
      <c r="K7" s="4"/>
      <c r="L7" s="4"/>
      <c r="M7" s="3"/>
      <c r="N7" s="4"/>
      <c r="O7" s="4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ht="21.75" customHeight="1">
      <c r="A8" s="15" t="s">
        <v>11</v>
      </c>
      <c r="B8" s="16">
        <v>145.0</v>
      </c>
      <c r="C8" s="16">
        <v>456.0</v>
      </c>
      <c r="D8" s="16">
        <f t="shared" si="1"/>
        <v>-311</v>
      </c>
      <c r="E8" s="16">
        <v>123.0</v>
      </c>
      <c r="F8" s="16">
        <v>234.0</v>
      </c>
      <c r="G8" s="16">
        <f t="shared" si="2"/>
        <v>-111</v>
      </c>
      <c r="H8" s="16">
        <v>300.0</v>
      </c>
      <c r="I8" s="16">
        <v>22.0</v>
      </c>
      <c r="J8" s="16">
        <f t="shared" si="3"/>
        <v>278</v>
      </c>
      <c r="K8" s="4"/>
      <c r="L8" s="4"/>
      <c r="M8" s="3"/>
      <c r="N8" s="4"/>
      <c r="O8" s="4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ht="21.75" customHeight="1">
      <c r="A9" s="15" t="s">
        <v>12</v>
      </c>
      <c r="B9" s="17">
        <f t="shared" ref="B9:C9" si="4">B8/B7</f>
        <v>0.29</v>
      </c>
      <c r="C9" s="17">
        <f t="shared" si="4"/>
        <v>0.6514285714</v>
      </c>
      <c r="D9" s="17">
        <f t="shared" si="1"/>
        <v>-0.3614285714</v>
      </c>
      <c r="E9" s="17">
        <f t="shared" ref="E9:F9" si="5">E8/E7</f>
        <v>0.2733333333</v>
      </c>
      <c r="F9" s="17">
        <f t="shared" si="5"/>
        <v>0.3342857143</v>
      </c>
      <c r="G9" s="17">
        <f t="shared" si="2"/>
        <v>-0.06095238095</v>
      </c>
      <c r="H9" s="17">
        <f>H8/H7</f>
        <v>0.75</v>
      </c>
      <c r="I9" s="17">
        <v>0.24</v>
      </c>
      <c r="J9" s="17">
        <f t="shared" si="3"/>
        <v>0.51</v>
      </c>
      <c r="K9" s="18"/>
      <c r="L9" s="4"/>
      <c r="M9" s="3"/>
      <c r="N9" s="4"/>
      <c r="O9" s="4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ht="15.0" customHeight="1">
      <c r="A10" s="15" t="s">
        <v>13</v>
      </c>
      <c r="B10" s="16">
        <v>140.0</v>
      </c>
      <c r="C10" s="16">
        <v>600.0</v>
      </c>
      <c r="D10" s="16">
        <f t="shared" si="1"/>
        <v>-460</v>
      </c>
      <c r="E10" s="16">
        <v>120.0</v>
      </c>
      <c r="F10" s="16">
        <v>600.0</v>
      </c>
      <c r="G10" s="16">
        <f t="shared" si="2"/>
        <v>-480</v>
      </c>
      <c r="H10" s="16">
        <v>250.0</v>
      </c>
      <c r="I10" s="16">
        <v>600.0</v>
      </c>
      <c r="J10" s="16">
        <f t="shared" si="3"/>
        <v>-350</v>
      </c>
      <c r="K10" s="3"/>
      <c r="L10" s="4"/>
      <c r="M10" s="3"/>
      <c r="N10" s="4"/>
      <c r="O10" s="4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ht="39.75" customHeight="1">
      <c r="A11" s="15" t="s">
        <v>14</v>
      </c>
      <c r="B11" s="19">
        <v>60000.0</v>
      </c>
      <c r="C11" s="19">
        <v>60000.0</v>
      </c>
      <c r="D11" s="19">
        <f t="shared" si="1"/>
        <v>0</v>
      </c>
      <c r="E11" s="19">
        <v>60000.0</v>
      </c>
      <c r="F11" s="19">
        <v>60000.0</v>
      </c>
      <c r="G11" s="19">
        <f t="shared" si="2"/>
        <v>0</v>
      </c>
      <c r="H11" s="19">
        <v>60000.0</v>
      </c>
      <c r="I11" s="19">
        <v>60000.0</v>
      </c>
      <c r="J11" s="19">
        <f t="shared" si="3"/>
        <v>0</v>
      </c>
      <c r="K11" s="20"/>
      <c r="L11" s="4"/>
      <c r="M11" s="3"/>
      <c r="N11" s="4"/>
      <c r="O11" s="4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ht="21.75" customHeight="1">
      <c r="A12" s="15" t="s">
        <v>15</v>
      </c>
      <c r="B12" s="19">
        <f t="shared" ref="B12:C12" si="6">B10*B11</f>
        <v>8400000</v>
      </c>
      <c r="C12" s="19">
        <f t="shared" si="6"/>
        <v>36000000</v>
      </c>
      <c r="D12" s="19">
        <f t="shared" si="1"/>
        <v>-27600000</v>
      </c>
      <c r="E12" s="19">
        <f t="shared" ref="E12:F12" si="7">E10*E11</f>
        <v>7200000</v>
      </c>
      <c r="F12" s="19">
        <f t="shared" si="7"/>
        <v>36000000</v>
      </c>
      <c r="G12" s="19">
        <f t="shared" si="2"/>
        <v>-28800000</v>
      </c>
      <c r="H12" s="19">
        <f t="shared" ref="H12:I12" si="8">H10*H11</f>
        <v>15000000</v>
      </c>
      <c r="I12" s="19">
        <f t="shared" si="8"/>
        <v>36000000</v>
      </c>
      <c r="J12" s="19">
        <f t="shared" si="3"/>
        <v>-21000000</v>
      </c>
      <c r="K12" s="20"/>
      <c r="L12" s="4"/>
      <c r="M12" s="3"/>
      <c r="N12" s="4"/>
      <c r="O12" s="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ht="21.75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4"/>
      <c r="L13" s="4"/>
      <c r="M13" s="3"/>
      <c r="N13" s="4"/>
      <c r="O13" s="4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ht="21.75" customHeight="1">
      <c r="A14" s="9" t="s">
        <v>16</v>
      </c>
      <c r="B14" s="10"/>
      <c r="C14" s="10"/>
      <c r="D14" s="10"/>
      <c r="E14" s="10"/>
      <c r="F14" s="10"/>
      <c r="G14" s="10"/>
      <c r="H14" s="10"/>
      <c r="I14" s="10"/>
      <c r="J14" s="8"/>
      <c r="K14" s="4"/>
      <c r="L14" s="4"/>
      <c r="M14" s="3"/>
      <c r="N14" s="4"/>
      <c r="O14" s="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ht="21.75" customHeight="1">
      <c r="A15" s="11" t="s">
        <v>3</v>
      </c>
      <c r="B15" s="12" t="s">
        <v>17</v>
      </c>
      <c r="C15" s="10"/>
      <c r="D15" s="8"/>
      <c r="E15" s="12" t="s">
        <v>18</v>
      </c>
      <c r="F15" s="10"/>
      <c r="G15" s="8"/>
      <c r="H15" s="12" t="s">
        <v>19</v>
      </c>
      <c r="I15" s="10"/>
      <c r="J15" s="8"/>
      <c r="K15" s="4"/>
      <c r="L15" s="4"/>
      <c r="M15" s="3"/>
      <c r="N15" s="4"/>
      <c r="O15" s="4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ht="21.75" customHeight="1">
      <c r="A16" s="13"/>
      <c r="B16" s="14" t="s">
        <v>7</v>
      </c>
      <c r="C16" s="14" t="s">
        <v>8</v>
      </c>
      <c r="D16" s="14" t="s">
        <v>9</v>
      </c>
      <c r="E16" s="14" t="s">
        <v>7</v>
      </c>
      <c r="F16" s="14" t="s">
        <v>8</v>
      </c>
      <c r="G16" s="14" t="s">
        <v>9</v>
      </c>
      <c r="H16" s="14" t="s">
        <v>7</v>
      </c>
      <c r="I16" s="14" t="s">
        <v>8</v>
      </c>
      <c r="J16" s="14" t="s">
        <v>9</v>
      </c>
      <c r="K16" s="4"/>
      <c r="L16" s="4"/>
      <c r="M16" s="3"/>
      <c r="N16" s="4"/>
      <c r="O16" s="4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ht="21.75" customHeight="1">
      <c r="A17" s="15" t="s">
        <v>10</v>
      </c>
      <c r="B17" s="16">
        <v>500.0</v>
      </c>
      <c r="C17" s="16">
        <v>700.0</v>
      </c>
      <c r="D17" s="16">
        <f t="shared" ref="D17:D22" si="9">IF(ISBLANK(B17-C17),"",(B17-C17))</f>
        <v>-200</v>
      </c>
      <c r="E17" s="16">
        <v>450.0</v>
      </c>
      <c r="F17" s="16">
        <v>700.0</v>
      </c>
      <c r="G17" s="16">
        <f t="shared" ref="G17:G22" si="10">IF(ISBLANK(E17-F17),"",(E17-F17))</f>
        <v>-250</v>
      </c>
      <c r="H17" s="16">
        <v>400.0</v>
      </c>
      <c r="I17" s="16">
        <v>700.0</v>
      </c>
      <c r="J17" s="16">
        <f t="shared" ref="J17:J22" si="11">IF(ISBLANK(H17-I17),"",(H17-I17))</f>
        <v>-300</v>
      </c>
      <c r="K17" s="4"/>
      <c r="L17" s="4"/>
      <c r="M17" s="3"/>
      <c r="N17" s="4"/>
      <c r="O17" s="4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ht="21.75" customHeight="1">
      <c r="A18" s="15" t="s">
        <v>20</v>
      </c>
      <c r="B18" s="16">
        <v>145.0</v>
      </c>
      <c r="C18" s="16">
        <v>456.0</v>
      </c>
      <c r="D18" s="16">
        <f t="shared" si="9"/>
        <v>-311</v>
      </c>
      <c r="E18" s="16">
        <v>123.0</v>
      </c>
      <c r="F18" s="16">
        <v>234.0</v>
      </c>
      <c r="G18" s="16">
        <f t="shared" si="10"/>
        <v>-111</v>
      </c>
      <c r="H18" s="16">
        <v>300.0</v>
      </c>
      <c r="I18" s="16">
        <v>22.0</v>
      </c>
      <c r="J18" s="16">
        <f t="shared" si="11"/>
        <v>278</v>
      </c>
      <c r="K18" s="4"/>
      <c r="L18" s="4"/>
      <c r="M18" s="3"/>
      <c r="N18" s="4"/>
      <c r="O18" s="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ht="21.75" customHeight="1">
      <c r="A19" s="15" t="s">
        <v>12</v>
      </c>
      <c r="B19" s="17">
        <f t="shared" ref="B19:C19" si="12">B18/B17</f>
        <v>0.29</v>
      </c>
      <c r="C19" s="17">
        <f t="shared" si="12"/>
        <v>0.6514285714</v>
      </c>
      <c r="D19" s="17">
        <f t="shared" si="9"/>
        <v>-0.3614285714</v>
      </c>
      <c r="E19" s="17">
        <f t="shared" ref="E19:F19" si="13">E18/E17</f>
        <v>0.2733333333</v>
      </c>
      <c r="F19" s="17">
        <f t="shared" si="13"/>
        <v>0.3342857143</v>
      </c>
      <c r="G19" s="17">
        <f t="shared" si="10"/>
        <v>-0.06095238095</v>
      </c>
      <c r="H19" s="17">
        <f>H18/H17</f>
        <v>0.75</v>
      </c>
      <c r="I19" s="17">
        <v>0.24</v>
      </c>
      <c r="J19" s="17">
        <f t="shared" si="11"/>
        <v>0.51</v>
      </c>
      <c r="K19" s="4"/>
      <c r="L19" s="4"/>
      <c r="M19" s="3"/>
      <c r="N19" s="4"/>
      <c r="O19" s="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ht="15.0" customHeight="1">
      <c r="A20" s="15" t="s">
        <v>21</v>
      </c>
      <c r="B20" s="16">
        <v>140.0</v>
      </c>
      <c r="C20" s="16">
        <v>600.0</v>
      </c>
      <c r="D20" s="16">
        <f t="shared" si="9"/>
        <v>-460</v>
      </c>
      <c r="E20" s="16">
        <v>120.0</v>
      </c>
      <c r="F20" s="16">
        <v>600.0</v>
      </c>
      <c r="G20" s="16">
        <f t="shared" si="10"/>
        <v>-480</v>
      </c>
      <c r="H20" s="16">
        <v>250.0</v>
      </c>
      <c r="I20" s="16">
        <v>600.0</v>
      </c>
      <c r="J20" s="16">
        <f t="shared" si="11"/>
        <v>-350</v>
      </c>
      <c r="K20" s="4"/>
      <c r="L20" s="4"/>
      <c r="M20" s="3"/>
      <c r="N20" s="4"/>
      <c r="O20" s="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ht="39.75" customHeight="1">
      <c r="A21" s="15" t="s">
        <v>14</v>
      </c>
      <c r="B21" s="19">
        <v>60000.0</v>
      </c>
      <c r="C21" s="19">
        <v>60000.0</v>
      </c>
      <c r="D21" s="19">
        <f t="shared" si="9"/>
        <v>0</v>
      </c>
      <c r="E21" s="19">
        <v>60000.0</v>
      </c>
      <c r="F21" s="19">
        <v>60000.0</v>
      </c>
      <c r="G21" s="19">
        <f t="shared" si="10"/>
        <v>0</v>
      </c>
      <c r="H21" s="19">
        <v>60000.0</v>
      </c>
      <c r="I21" s="19">
        <v>60000.0</v>
      </c>
      <c r="J21" s="19">
        <f t="shared" si="11"/>
        <v>0</v>
      </c>
      <c r="K21" s="4"/>
      <c r="L21" s="4"/>
      <c r="M21" s="3"/>
      <c r="N21" s="4"/>
      <c r="O21" s="4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ht="21.75" customHeight="1">
      <c r="A22" s="15" t="s">
        <v>15</v>
      </c>
      <c r="B22" s="19">
        <f t="shared" ref="B22:C22" si="14">B20*B21</f>
        <v>8400000</v>
      </c>
      <c r="C22" s="19">
        <f t="shared" si="14"/>
        <v>36000000</v>
      </c>
      <c r="D22" s="19">
        <f t="shared" si="9"/>
        <v>-27600000</v>
      </c>
      <c r="E22" s="19">
        <f t="shared" ref="E22:F22" si="15">E20*E21</f>
        <v>7200000</v>
      </c>
      <c r="F22" s="19">
        <f t="shared" si="15"/>
        <v>36000000</v>
      </c>
      <c r="G22" s="19">
        <f t="shared" si="10"/>
        <v>-28800000</v>
      </c>
      <c r="H22" s="19">
        <f t="shared" ref="H22:I22" si="16">H20*H21</f>
        <v>15000000</v>
      </c>
      <c r="I22" s="19">
        <f t="shared" si="16"/>
        <v>36000000</v>
      </c>
      <c r="J22" s="19">
        <f t="shared" si="11"/>
        <v>-21000000</v>
      </c>
      <c r="K22" s="4"/>
      <c r="L22" s="4"/>
      <c r="M22" s="3"/>
      <c r="N22" s="4"/>
      <c r="O22" s="4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ht="21.75" customHeight="1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4"/>
      <c r="L23" s="4"/>
      <c r="M23" s="3"/>
      <c r="N23" s="4"/>
      <c r="O23" s="4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ht="21.75" customHeight="1">
      <c r="A24" s="9" t="s">
        <v>22</v>
      </c>
      <c r="B24" s="10"/>
      <c r="C24" s="10"/>
      <c r="D24" s="10"/>
      <c r="E24" s="10"/>
      <c r="F24" s="10"/>
      <c r="G24" s="10"/>
      <c r="H24" s="10"/>
      <c r="I24" s="10"/>
      <c r="J24" s="8"/>
      <c r="K24" s="4"/>
      <c r="L24" s="4"/>
      <c r="M24" s="3"/>
      <c r="N24" s="4"/>
      <c r="O24" s="4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ht="21.75" customHeight="1">
      <c r="A25" s="11" t="s">
        <v>3</v>
      </c>
      <c r="B25" s="12" t="s">
        <v>23</v>
      </c>
      <c r="C25" s="10"/>
      <c r="D25" s="8"/>
      <c r="E25" s="12" t="s">
        <v>24</v>
      </c>
      <c r="F25" s="10"/>
      <c r="G25" s="8"/>
      <c r="H25" s="12" t="s">
        <v>25</v>
      </c>
      <c r="I25" s="10"/>
      <c r="J25" s="8"/>
      <c r="K25" s="4"/>
      <c r="L25" s="4"/>
      <c r="M25" s="3"/>
      <c r="N25" s="4"/>
      <c r="O25" s="4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ht="21.75" customHeight="1">
      <c r="A26" s="13"/>
      <c r="B26" s="14" t="s">
        <v>7</v>
      </c>
      <c r="C26" s="14" t="s">
        <v>8</v>
      </c>
      <c r="D26" s="14" t="s">
        <v>9</v>
      </c>
      <c r="E26" s="14" t="s">
        <v>7</v>
      </c>
      <c r="F26" s="14" t="s">
        <v>8</v>
      </c>
      <c r="G26" s="14" t="s">
        <v>9</v>
      </c>
      <c r="H26" s="14" t="s">
        <v>7</v>
      </c>
      <c r="I26" s="14" t="s">
        <v>8</v>
      </c>
      <c r="J26" s="14" t="s">
        <v>9</v>
      </c>
      <c r="K26" s="4"/>
      <c r="L26" s="4"/>
      <c r="M26" s="3"/>
      <c r="N26" s="4"/>
      <c r="O26" s="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ht="21.75" customHeight="1">
      <c r="A27" s="15" t="s">
        <v>10</v>
      </c>
      <c r="B27" s="16">
        <v>500.0</v>
      </c>
      <c r="C27" s="16">
        <v>700.0</v>
      </c>
      <c r="D27" s="16">
        <f t="shared" ref="D27:D32" si="17">IF(ISBLANK(B27-C27),"",(B27-C27))</f>
        <v>-200</v>
      </c>
      <c r="E27" s="16">
        <v>450.0</v>
      </c>
      <c r="F27" s="16">
        <v>700.0</v>
      </c>
      <c r="G27" s="16">
        <f t="shared" ref="G27:G32" si="18">IF(ISBLANK(E27-F27),"",(E27-F27))</f>
        <v>-250</v>
      </c>
      <c r="H27" s="16">
        <v>400.0</v>
      </c>
      <c r="I27" s="16">
        <v>700.0</v>
      </c>
      <c r="J27" s="16">
        <f t="shared" ref="J27:J32" si="19">IF(ISBLANK(H27-I27),"",(H27-I27))</f>
        <v>-300</v>
      </c>
      <c r="K27" s="4"/>
      <c r="L27" s="4"/>
      <c r="M27" s="3"/>
      <c r="N27" s="4"/>
      <c r="O27" s="4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ht="21.75" customHeight="1">
      <c r="A28" s="15" t="s">
        <v>20</v>
      </c>
      <c r="B28" s="16">
        <v>145.0</v>
      </c>
      <c r="C28" s="16">
        <v>456.0</v>
      </c>
      <c r="D28" s="16">
        <f t="shared" si="17"/>
        <v>-311</v>
      </c>
      <c r="E28" s="16">
        <v>123.0</v>
      </c>
      <c r="F28" s="16">
        <v>234.0</v>
      </c>
      <c r="G28" s="16">
        <f t="shared" si="18"/>
        <v>-111</v>
      </c>
      <c r="H28" s="16">
        <v>300.0</v>
      </c>
      <c r="I28" s="16">
        <v>22.0</v>
      </c>
      <c r="J28" s="16">
        <f t="shared" si="19"/>
        <v>278</v>
      </c>
      <c r="K28" s="4"/>
      <c r="L28" s="4"/>
      <c r="M28" s="3"/>
      <c r="N28" s="4"/>
      <c r="O28" s="4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ht="21.75" customHeight="1">
      <c r="A29" s="15" t="s">
        <v>12</v>
      </c>
      <c r="B29" s="17">
        <f t="shared" ref="B29:C29" si="20">B28/B27</f>
        <v>0.29</v>
      </c>
      <c r="C29" s="17">
        <f t="shared" si="20"/>
        <v>0.6514285714</v>
      </c>
      <c r="D29" s="17">
        <f t="shared" si="17"/>
        <v>-0.3614285714</v>
      </c>
      <c r="E29" s="17">
        <f t="shared" ref="E29:F29" si="21">E28/E27</f>
        <v>0.2733333333</v>
      </c>
      <c r="F29" s="17">
        <f t="shared" si="21"/>
        <v>0.3342857143</v>
      </c>
      <c r="G29" s="17">
        <f t="shared" si="18"/>
        <v>-0.06095238095</v>
      </c>
      <c r="H29" s="17">
        <f>H28/H27</f>
        <v>0.75</v>
      </c>
      <c r="I29" s="17">
        <v>0.24</v>
      </c>
      <c r="J29" s="17">
        <f t="shared" si="19"/>
        <v>0.51</v>
      </c>
      <c r="K29" s="4"/>
      <c r="L29" s="4"/>
      <c r="M29" s="3"/>
      <c r="N29" s="4"/>
      <c r="O29" s="4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ht="15.0" customHeight="1">
      <c r="A30" s="15" t="s">
        <v>21</v>
      </c>
      <c r="B30" s="16">
        <v>140.0</v>
      </c>
      <c r="C30" s="16">
        <v>600.0</v>
      </c>
      <c r="D30" s="16">
        <f t="shared" si="17"/>
        <v>-460</v>
      </c>
      <c r="E30" s="16">
        <v>120.0</v>
      </c>
      <c r="F30" s="16">
        <v>600.0</v>
      </c>
      <c r="G30" s="16">
        <f t="shared" si="18"/>
        <v>-480</v>
      </c>
      <c r="H30" s="16">
        <v>250.0</v>
      </c>
      <c r="I30" s="16">
        <v>600.0</v>
      </c>
      <c r="J30" s="16">
        <f t="shared" si="19"/>
        <v>-350</v>
      </c>
      <c r="K30" s="4"/>
      <c r="L30" s="4"/>
      <c r="M30" s="3"/>
      <c r="N30" s="4"/>
      <c r="O30" s="4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ht="39.75" customHeight="1">
      <c r="A31" s="15" t="s">
        <v>14</v>
      </c>
      <c r="B31" s="19">
        <v>60000.0</v>
      </c>
      <c r="C31" s="19">
        <v>60000.0</v>
      </c>
      <c r="D31" s="19">
        <f t="shared" si="17"/>
        <v>0</v>
      </c>
      <c r="E31" s="19">
        <v>60000.0</v>
      </c>
      <c r="F31" s="19">
        <v>60000.0</v>
      </c>
      <c r="G31" s="19">
        <f t="shared" si="18"/>
        <v>0</v>
      </c>
      <c r="H31" s="19">
        <v>60000.0</v>
      </c>
      <c r="I31" s="19">
        <v>60000.0</v>
      </c>
      <c r="J31" s="19">
        <f t="shared" si="19"/>
        <v>0</v>
      </c>
      <c r="K31" s="4"/>
      <c r="L31" s="4"/>
      <c r="M31" s="3"/>
      <c r="N31" s="4"/>
      <c r="O31" s="4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ht="21.75" customHeight="1">
      <c r="A32" s="15" t="s">
        <v>15</v>
      </c>
      <c r="B32" s="19">
        <f t="shared" ref="B32:C32" si="22">B30*B31</f>
        <v>8400000</v>
      </c>
      <c r="C32" s="19">
        <f t="shared" si="22"/>
        <v>36000000</v>
      </c>
      <c r="D32" s="19">
        <f t="shared" si="17"/>
        <v>-27600000</v>
      </c>
      <c r="E32" s="19">
        <f t="shared" ref="E32:F32" si="23">E30*E31</f>
        <v>7200000</v>
      </c>
      <c r="F32" s="19">
        <f t="shared" si="23"/>
        <v>36000000</v>
      </c>
      <c r="G32" s="19">
        <f t="shared" si="18"/>
        <v>-28800000</v>
      </c>
      <c r="H32" s="19">
        <f t="shared" ref="H32:I32" si="24">H30*H31</f>
        <v>15000000</v>
      </c>
      <c r="I32" s="19">
        <f t="shared" si="24"/>
        <v>36000000</v>
      </c>
      <c r="J32" s="19">
        <f t="shared" si="19"/>
        <v>-21000000</v>
      </c>
      <c r="K32" s="4"/>
      <c r="L32" s="4"/>
      <c r="M32" s="3"/>
      <c r="N32" s="4"/>
      <c r="O32" s="4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ht="21.75" customHeight="1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4"/>
      <c r="L33" s="4"/>
      <c r="M33" s="3"/>
      <c r="N33" s="4"/>
      <c r="O33" s="4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ht="21.75" customHeight="1">
      <c r="A34" s="9" t="s">
        <v>26</v>
      </c>
      <c r="B34" s="10"/>
      <c r="C34" s="10"/>
      <c r="D34" s="10"/>
      <c r="E34" s="10"/>
      <c r="F34" s="10"/>
      <c r="G34" s="10"/>
      <c r="H34" s="10"/>
      <c r="I34" s="10"/>
      <c r="J34" s="8"/>
      <c r="K34" s="4"/>
      <c r="L34" s="4"/>
      <c r="M34" s="3"/>
      <c r="N34" s="4"/>
      <c r="O34" s="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ht="21.75" customHeight="1">
      <c r="A35" s="11" t="s">
        <v>3</v>
      </c>
      <c r="B35" s="12" t="s">
        <v>27</v>
      </c>
      <c r="C35" s="10"/>
      <c r="D35" s="8"/>
      <c r="E35" s="12" t="s">
        <v>28</v>
      </c>
      <c r="F35" s="10"/>
      <c r="G35" s="8"/>
      <c r="H35" s="12" t="s">
        <v>29</v>
      </c>
      <c r="I35" s="10"/>
      <c r="J35" s="8"/>
      <c r="K35" s="4"/>
      <c r="L35" s="4"/>
      <c r="M35" s="3"/>
      <c r="N35" s="4"/>
      <c r="O35" s="4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ht="21.75" customHeight="1">
      <c r="A36" s="13"/>
      <c r="B36" s="14" t="s">
        <v>7</v>
      </c>
      <c r="C36" s="14" t="s">
        <v>8</v>
      </c>
      <c r="D36" s="14" t="s">
        <v>9</v>
      </c>
      <c r="E36" s="14" t="s">
        <v>7</v>
      </c>
      <c r="F36" s="14" t="s">
        <v>8</v>
      </c>
      <c r="G36" s="14" t="s">
        <v>9</v>
      </c>
      <c r="H36" s="14" t="s">
        <v>7</v>
      </c>
      <c r="I36" s="14" t="s">
        <v>8</v>
      </c>
      <c r="J36" s="14" t="s">
        <v>9</v>
      </c>
      <c r="K36" s="4"/>
      <c r="L36" s="4"/>
      <c r="M36" s="3"/>
      <c r="N36" s="4"/>
      <c r="O36" s="4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ht="21.75" customHeight="1">
      <c r="A37" s="15" t="s">
        <v>10</v>
      </c>
      <c r="B37" s="16">
        <v>500.0</v>
      </c>
      <c r="C37" s="16">
        <v>700.0</v>
      </c>
      <c r="D37" s="16">
        <f t="shared" ref="D37:D42" si="25">IF(ISBLANK(B37-C37),"",(B37-C37))</f>
        <v>-200</v>
      </c>
      <c r="E37" s="16">
        <v>450.0</v>
      </c>
      <c r="F37" s="16">
        <v>700.0</v>
      </c>
      <c r="G37" s="16">
        <f t="shared" ref="G37:G42" si="26">IF(ISBLANK(E37-F37),"",(E37-F37))</f>
        <v>-250</v>
      </c>
      <c r="H37" s="16">
        <v>400.0</v>
      </c>
      <c r="I37" s="16">
        <v>700.0</v>
      </c>
      <c r="J37" s="16">
        <f t="shared" ref="J37:J42" si="27">IF(ISBLANK(H37-I37),"",(H37-I37))</f>
        <v>-300</v>
      </c>
      <c r="K37" s="4"/>
      <c r="L37" s="4"/>
      <c r="M37" s="3"/>
      <c r="N37" s="4"/>
      <c r="O37" s="4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ht="21.75" customHeight="1">
      <c r="A38" s="15" t="s">
        <v>20</v>
      </c>
      <c r="B38" s="16">
        <v>145.0</v>
      </c>
      <c r="C38" s="16">
        <v>456.0</v>
      </c>
      <c r="D38" s="16">
        <f t="shared" si="25"/>
        <v>-311</v>
      </c>
      <c r="E38" s="16">
        <v>123.0</v>
      </c>
      <c r="F38" s="16">
        <v>234.0</v>
      </c>
      <c r="G38" s="16">
        <f t="shared" si="26"/>
        <v>-111</v>
      </c>
      <c r="H38" s="16">
        <v>300.0</v>
      </c>
      <c r="I38" s="16">
        <v>22.0</v>
      </c>
      <c r="J38" s="16">
        <f t="shared" si="27"/>
        <v>278</v>
      </c>
      <c r="K38" s="4"/>
      <c r="L38" s="4"/>
      <c r="M38" s="3"/>
      <c r="N38" s="4"/>
      <c r="O38" s="4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ht="21.75" customHeight="1">
      <c r="A39" s="15" t="s">
        <v>12</v>
      </c>
      <c r="B39" s="17">
        <f t="shared" ref="B39:C39" si="28">B38/B37</f>
        <v>0.29</v>
      </c>
      <c r="C39" s="17">
        <f t="shared" si="28"/>
        <v>0.6514285714</v>
      </c>
      <c r="D39" s="17">
        <f t="shared" si="25"/>
        <v>-0.3614285714</v>
      </c>
      <c r="E39" s="17">
        <f t="shared" ref="E39:F39" si="29">E38/E37</f>
        <v>0.2733333333</v>
      </c>
      <c r="F39" s="17">
        <f t="shared" si="29"/>
        <v>0.3342857143</v>
      </c>
      <c r="G39" s="17">
        <f t="shared" si="26"/>
        <v>-0.06095238095</v>
      </c>
      <c r="H39" s="17">
        <f>H38/H37</f>
        <v>0.75</v>
      </c>
      <c r="I39" s="17">
        <v>0.24</v>
      </c>
      <c r="J39" s="17">
        <f t="shared" si="27"/>
        <v>0.51</v>
      </c>
      <c r="K39" s="4"/>
      <c r="L39" s="4"/>
      <c r="M39" s="3"/>
      <c r="N39" s="4"/>
      <c r="O39" s="4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ht="21.75" customHeight="1">
      <c r="A40" s="15" t="s">
        <v>21</v>
      </c>
      <c r="B40" s="16">
        <v>140.0</v>
      </c>
      <c r="C40" s="16">
        <v>600.0</v>
      </c>
      <c r="D40" s="16">
        <f t="shared" si="25"/>
        <v>-460</v>
      </c>
      <c r="E40" s="16">
        <v>120.0</v>
      </c>
      <c r="F40" s="16">
        <v>600.0</v>
      </c>
      <c r="G40" s="16">
        <f t="shared" si="26"/>
        <v>-480</v>
      </c>
      <c r="H40" s="16">
        <v>250.0</v>
      </c>
      <c r="I40" s="16">
        <v>600.0</v>
      </c>
      <c r="J40" s="16">
        <f t="shared" si="27"/>
        <v>-350</v>
      </c>
      <c r="K40" s="4"/>
      <c r="L40" s="4"/>
      <c r="M40" s="3"/>
      <c r="N40" s="4"/>
      <c r="O40" s="4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ht="39.75" customHeight="1">
      <c r="A41" s="15" t="s">
        <v>14</v>
      </c>
      <c r="B41" s="19">
        <v>60000.0</v>
      </c>
      <c r="C41" s="19">
        <v>60000.0</v>
      </c>
      <c r="D41" s="19">
        <f t="shared" si="25"/>
        <v>0</v>
      </c>
      <c r="E41" s="19">
        <v>60000.0</v>
      </c>
      <c r="F41" s="19">
        <v>60000.0</v>
      </c>
      <c r="G41" s="19">
        <f t="shared" si="26"/>
        <v>0</v>
      </c>
      <c r="H41" s="19">
        <v>60000.0</v>
      </c>
      <c r="I41" s="19">
        <v>60000.0</v>
      </c>
      <c r="J41" s="19">
        <f t="shared" si="27"/>
        <v>0</v>
      </c>
      <c r="K41" s="4"/>
      <c r="L41" s="4"/>
      <c r="M41" s="3"/>
      <c r="N41" s="4"/>
      <c r="O41" s="4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ht="39.75" customHeight="1">
      <c r="A42" s="15" t="s">
        <v>15</v>
      </c>
      <c r="B42" s="19">
        <f t="shared" ref="B42:C42" si="30">B40*B41</f>
        <v>8400000</v>
      </c>
      <c r="C42" s="19">
        <f t="shared" si="30"/>
        <v>36000000</v>
      </c>
      <c r="D42" s="19">
        <f t="shared" si="25"/>
        <v>-27600000</v>
      </c>
      <c r="E42" s="19">
        <f t="shared" ref="E42:F42" si="31">E40*E41</f>
        <v>7200000</v>
      </c>
      <c r="F42" s="19">
        <f t="shared" si="31"/>
        <v>36000000</v>
      </c>
      <c r="G42" s="19">
        <f t="shared" si="26"/>
        <v>-28800000</v>
      </c>
      <c r="H42" s="19">
        <f t="shared" ref="H42:I42" si="32">H40*H41</f>
        <v>15000000</v>
      </c>
      <c r="I42" s="19">
        <f t="shared" si="32"/>
        <v>36000000</v>
      </c>
      <c r="J42" s="19">
        <f t="shared" si="27"/>
        <v>-21000000</v>
      </c>
      <c r="K42" s="4"/>
      <c r="L42" s="4"/>
      <c r="M42" s="3"/>
      <c r="N42" s="4"/>
      <c r="O42" s="4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ht="12.0" customHeight="1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4"/>
      <c r="L43" s="4"/>
      <c r="M43" s="3"/>
      <c r="N43" s="4"/>
      <c r="O43" s="4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ht="39.75" customHeight="1">
      <c r="A44" s="23" t="s">
        <v>30</v>
      </c>
      <c r="B44" s="8"/>
      <c r="C44" s="22"/>
      <c r="D44" s="22"/>
      <c r="E44" s="22"/>
      <c r="F44" s="22"/>
      <c r="G44" s="22"/>
      <c r="H44" s="22"/>
      <c r="I44" s="22"/>
      <c r="J44" s="22"/>
      <c r="K44" s="4"/>
      <c r="L44" s="4"/>
      <c r="M44" s="3"/>
      <c r="N44" s="4"/>
      <c r="O44" s="4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ht="21.75" customHeight="1">
      <c r="A45" s="24">
        <f>SUM(B12,E12,H12,B22,E22,H22,B32,E32,H32,B42,E42,H42)</f>
        <v>122400000</v>
      </c>
      <c r="B45" s="8"/>
      <c r="C45" s="22"/>
      <c r="D45" s="22"/>
      <c r="E45" s="22"/>
      <c r="F45" s="22"/>
      <c r="G45" s="22"/>
      <c r="H45" s="22"/>
      <c r="I45" s="22"/>
      <c r="J45" s="22"/>
      <c r="K45" s="4"/>
      <c r="L45" s="4"/>
      <c r="M45" s="3"/>
      <c r="N45" s="4"/>
      <c r="O45" s="4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ht="21.75" customHeight="1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4"/>
      <c r="L46" s="4"/>
      <c r="M46" s="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ht="33.0" customHeight="1">
      <c r="A47" s="25" t="s">
        <v>31</v>
      </c>
      <c r="E47" s="22"/>
      <c r="F47" s="22"/>
      <c r="G47" s="22"/>
      <c r="H47" s="22"/>
      <c r="I47" s="22"/>
      <c r="J47" s="22"/>
      <c r="K47" s="4"/>
      <c r="L47" s="4"/>
      <c r="M47" s="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ht="39.75" customHeight="1">
      <c r="A48" s="26" t="s">
        <v>32</v>
      </c>
      <c r="B48" s="8"/>
      <c r="C48" s="27" t="s">
        <v>33</v>
      </c>
      <c r="D48" s="8"/>
      <c r="E48" s="22"/>
      <c r="F48" s="22"/>
      <c r="G48" s="22"/>
      <c r="H48" s="22"/>
      <c r="I48" s="22"/>
      <c r="J48" s="22"/>
      <c r="K48" s="4"/>
      <c r="L48" s="4"/>
      <c r="M48" s="3"/>
      <c r="N48" s="4"/>
      <c r="O48" s="4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ht="21.75" customHeight="1">
      <c r="A49" s="28">
        <f>SUM(B10,E10,H10,B20,E20,H20,B30,E30,H30,B40,E40,H40)</f>
        <v>2040</v>
      </c>
      <c r="B49" s="8"/>
      <c r="C49" s="28">
        <f>SUM(C20,F20,I20,C30,F30,I30,C40,F40,I40,C10,F10,I10)</f>
        <v>7200</v>
      </c>
      <c r="D49" s="8"/>
      <c r="E49" s="5"/>
      <c r="F49" s="5"/>
      <c r="G49" s="5"/>
      <c r="H49" s="5"/>
      <c r="I49" s="5"/>
      <c r="J49" s="5"/>
      <c r="K49" s="5"/>
      <c r="L49" s="5"/>
      <c r="M49" s="3"/>
      <c r="N49" s="4"/>
      <c r="O49" s="4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ht="21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ht="48.0" customHeight="1">
      <c r="A51" s="25" t="s">
        <v>34</v>
      </c>
      <c r="E51" s="22"/>
      <c r="F51" s="22"/>
      <c r="G51" s="22"/>
      <c r="H51" s="22"/>
      <c r="I51" s="22"/>
      <c r="J51" s="22"/>
      <c r="K51" s="4"/>
      <c r="L51" s="4"/>
      <c r="M51" s="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ht="32.25" customHeight="1">
      <c r="A52" s="29" t="s">
        <v>35</v>
      </c>
      <c r="B52" s="8"/>
      <c r="C52" s="30" t="s">
        <v>36</v>
      </c>
      <c r="D52" s="31"/>
      <c r="E52" s="22"/>
      <c r="F52" s="22"/>
      <c r="G52" s="22"/>
      <c r="H52" s="22"/>
      <c r="I52" s="22"/>
      <c r="J52" s="22"/>
      <c r="K52" s="4"/>
      <c r="L52" s="4"/>
      <c r="M52" s="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ht="30.0" customHeight="1">
      <c r="A53" s="32">
        <f>SUM(B12,E12,H12,B22,E22,H22,B32,E32,H32,B42,E42,H42)</f>
        <v>122400000</v>
      </c>
      <c r="B53" s="8"/>
      <c r="C53" s="32">
        <f>SUM(C32,F32,I32,C42,F42,I42,C22,F22,I22,C12,F12,I12)</f>
        <v>432000000</v>
      </c>
      <c r="D53" s="8"/>
      <c r="E53" s="5"/>
      <c r="F53" s="5"/>
      <c r="G53" s="5"/>
      <c r="H53" s="5"/>
      <c r="I53" s="5"/>
      <c r="J53" s="5"/>
      <c r="K53" s="5"/>
      <c r="L53" s="5"/>
      <c r="M53" s="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</row>
  </sheetData>
  <mergeCells count="33">
    <mergeCell ref="B2:C2"/>
    <mergeCell ref="A4:J4"/>
    <mergeCell ref="A5:A6"/>
    <mergeCell ref="B5:D5"/>
    <mergeCell ref="E5:G5"/>
    <mergeCell ref="H5:J5"/>
    <mergeCell ref="A14:J14"/>
    <mergeCell ref="E25:G25"/>
    <mergeCell ref="H25:J25"/>
    <mergeCell ref="B35:D35"/>
    <mergeCell ref="E35:G35"/>
    <mergeCell ref="H35:J35"/>
    <mergeCell ref="A15:A16"/>
    <mergeCell ref="B15:D15"/>
    <mergeCell ref="E15:G15"/>
    <mergeCell ref="H15:J15"/>
    <mergeCell ref="A24:J24"/>
    <mergeCell ref="B25:D25"/>
    <mergeCell ref="A34:J34"/>
    <mergeCell ref="A49:B49"/>
    <mergeCell ref="C49:D49"/>
    <mergeCell ref="A51:D51"/>
    <mergeCell ref="A52:B52"/>
    <mergeCell ref="C52:D52"/>
    <mergeCell ref="A53:B53"/>
    <mergeCell ref="C53:D53"/>
    <mergeCell ref="A25:A26"/>
    <mergeCell ref="A35:A36"/>
    <mergeCell ref="A44:B44"/>
    <mergeCell ref="A45:B45"/>
    <mergeCell ref="A47:D47"/>
    <mergeCell ref="A48:B48"/>
    <mergeCell ref="C48:D48"/>
  </mergeCells>
  <printOptions/>
  <pageMargins bottom="0.75" footer="0.0" header="0.0" left="0.25" right="0.25" top="0.75"/>
  <pageSetup orientation="portrait"/>
  <drawing r:id="rId1"/>
</worksheet>
</file>