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Tham so" sheetId="1" state="visible" r:id="rId1"/>
    <sheet xmlns:r="http://schemas.openxmlformats.org/officeDocument/2006/relationships" name="Bieu thue TNCN" sheetId="2" state="visible" r:id="rId2"/>
    <sheet xmlns:r="http://schemas.openxmlformats.org/officeDocument/2006/relationships" name="Bang luong" sheetId="3" state="visible" r:id="rId3"/>
    <sheet xmlns:r="http://schemas.openxmlformats.org/officeDocument/2006/relationships" name="Huong dan" sheetId="4" state="visible" r:id="rId4"/>
  </sheets>
  <definedNames/>
  <calcPr calcId="124519" fullCalcOnLoad="1"/>
</workbook>
</file>

<file path=xl/styles.xml><?xml version="1.0" encoding="utf-8"?>
<styleSheet xmlns="http://schemas.openxmlformats.org/spreadsheetml/2006/main">
  <numFmts count="2">
    <numFmt numFmtId="164" formatCode="0.0%"/>
    <numFmt numFmtId="165" formatCode="0.0"/>
  </numFmts>
  <fonts count="5">
    <font>
      <name val="Calibri"/>
      <family val="2"/>
      <color theme="1"/>
      <sz val="11"/>
      <scheme val="minor"/>
    </font>
    <font>
      <b val="1"/>
      <sz val="14"/>
    </font>
    <font>
      <b val="1"/>
      <color rgb="00FFFFFF"/>
    </font>
    <font>
      <b val="1"/>
    </font>
    <font>
      <b val="1"/>
      <sz val="13"/>
    </font>
  </fonts>
  <fills count="7">
    <fill>
      <patternFill/>
    </fill>
    <fill>
      <patternFill patternType="gray125"/>
    </fill>
    <fill>
      <patternFill patternType="solid">
        <fgColor rgb="001F4E79"/>
      </patternFill>
    </fill>
    <fill>
      <patternFill patternType="solid">
        <fgColor rgb="00D9E2F3"/>
      </patternFill>
    </fill>
    <fill>
      <patternFill patternType="solid">
        <fgColor rgb="00FFF2CC"/>
      </patternFill>
    </fill>
    <fill>
      <patternFill patternType="solid">
        <fgColor rgb="00EDEDED"/>
      </patternFill>
    </fill>
    <fill>
      <patternFill patternType="solid">
        <fgColor rgb="00E2EFDA"/>
      </patternFill>
    </fill>
  </fills>
  <borders count="2">
    <border>
      <left/>
      <right/>
      <top/>
      <bottom/>
      <diagonal/>
    </border>
    <border>
      <left style="thin">
        <color rgb="00BFBFBF"/>
      </left>
      <right style="thin">
        <color rgb="00BFBFBF"/>
      </right>
      <top style="thin">
        <color rgb="00BFBFBF"/>
      </top>
      <bottom style="thin">
        <color rgb="00BFBFBF"/>
      </bottom>
    </border>
  </borders>
  <cellStyleXfs count="1">
    <xf numFmtId="0" fontId="0" fillId="0" borderId="0"/>
  </cellStyleXfs>
  <cellXfs count="25">
    <xf numFmtId="0" fontId="0" fillId="0" borderId="0" pivotButton="0" quotePrefix="0" xfId="0"/>
    <xf numFmtId="0" fontId="1" fillId="0" borderId="0" pivotButton="0" quotePrefix="0" xfId="0"/>
    <xf numFmtId="0" fontId="2" fillId="2" borderId="1" pivotButton="0" quotePrefix="0" xfId="0"/>
    <xf numFmtId="0" fontId="3" fillId="3" borderId="1" pivotButton="0" quotePrefix="0" xfId="0"/>
    <xf numFmtId="0" fontId="0" fillId="3" borderId="1" pivotButton="0" quotePrefix="0" xfId="0"/>
    <xf numFmtId="0" fontId="0" fillId="0" borderId="1" pivotButton="0" quotePrefix="0" xfId="0"/>
    <xf numFmtId="3" fontId="0" fillId="4" borderId="1" pivotButton="0" quotePrefix="0" xfId="0"/>
    <xf numFmtId="3" fontId="0" fillId="5" borderId="1" pivotButton="0" quotePrefix="0" xfId="0"/>
    <xf numFmtId="164" fontId="0" fillId="4" borderId="1" pivotButton="0" quotePrefix="0" xfId="0"/>
    <xf numFmtId="1" fontId="0" fillId="4" borderId="1" pivotButton="0" quotePrefix="0" xfId="0"/>
    <xf numFmtId="0" fontId="4" fillId="0" borderId="0" pivotButton="0" quotePrefix="0" xfId="0"/>
    <xf numFmtId="0" fontId="2" fillId="2" borderId="1" applyAlignment="1" pivotButton="0" quotePrefix="0" xfId="0">
      <alignment horizontal="center" wrapText="1"/>
    </xf>
    <xf numFmtId="0" fontId="0" fillId="0" borderId="1" applyAlignment="1" pivotButton="0" quotePrefix="0" xfId="0">
      <alignment horizontal="center"/>
    </xf>
    <xf numFmtId="9" fontId="0" fillId="0" borderId="1" applyAlignment="1" pivotButton="0" quotePrefix="0" xfId="0">
      <alignment horizontal="center"/>
    </xf>
    <xf numFmtId="0" fontId="2" fillId="2" borderId="1" applyAlignment="1" pivotButton="0" quotePrefix="0" xfId="0">
      <alignment horizontal="center" vertical="center" wrapText="1"/>
    </xf>
    <xf numFmtId="0" fontId="0" fillId="4" borderId="1" pivotButton="0" quotePrefix="0" xfId="0"/>
    <xf numFmtId="1" fontId="0" fillId="5" borderId="1" pivotButton="0" quotePrefix="0" xfId="0"/>
    <xf numFmtId="165" fontId="0" fillId="4" borderId="1" pivotButton="0" quotePrefix="0" xfId="0"/>
    <xf numFmtId="3" fontId="0" fillId="6" borderId="1" pivotButton="0" quotePrefix="0" xfId="0"/>
    <xf numFmtId="0" fontId="0" fillId="5" borderId="1" pivotButton="0" quotePrefix="0" xfId="0"/>
    <xf numFmtId="0" fontId="0" fillId="6" borderId="1" pivotButton="0" quotePrefix="0" xfId="0"/>
    <xf numFmtId="0" fontId="3" fillId="0" borderId="0" pivotButton="0" quotePrefix="0" xfId="0"/>
    <xf numFmtId="3" fontId="3" fillId="3" borderId="1" pivotButton="0" quotePrefix="0" xfId="0"/>
    <xf numFmtId="0" fontId="3" fillId="3"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32"/>
  <sheetViews>
    <sheetView workbookViewId="0">
      <selection activeCell="A1" sqref="A1"/>
    </sheetView>
  </sheetViews>
  <sheetFormatPr baseColWidth="8" defaultRowHeight="15"/>
  <cols>
    <col width="48" customWidth="1" min="1" max="1"/>
    <col width="18" customWidth="1" min="2" max="2"/>
    <col width="70" customWidth="1" min="3" max="3"/>
  </cols>
  <sheetData>
    <row r="1">
      <c r="A1" s="1" t="inlineStr">
        <is>
          <t>THAM SO TINH LUONG 2026</t>
        </is>
      </c>
    </row>
    <row r="2">
      <c r="A2" t="inlineStr">
        <is>
          <t>O mau vang la o nhap tay. Sheet Bang luong tham chieu truc tiep vao cac o nay.</t>
        </is>
      </c>
    </row>
    <row r="4">
      <c r="A4" s="2" t="inlineStr">
        <is>
          <t>Thong so</t>
        </is>
      </c>
      <c r="B4" s="2" t="inlineStr">
        <is>
          <t>Gia tri</t>
        </is>
      </c>
      <c r="C4" s="2" t="inlineStr">
        <is>
          <t>Can cu / ghi chu</t>
        </is>
      </c>
    </row>
    <row r="5">
      <c r="A5" s="3" t="inlineStr">
        <is>
          <t>1. GIAM TRU GIA CANH</t>
        </is>
      </c>
      <c r="B5" s="4" t="n"/>
      <c r="C5" s="4" t="n"/>
    </row>
    <row r="6">
      <c r="A6" s="5" t="inlineStr">
        <is>
          <t>Giam tru ban than / thang</t>
        </is>
      </c>
      <c r="B6" s="6" t="n">
        <v>15500000</v>
      </c>
      <c r="C6" s="5" t="inlineStr">
        <is>
          <t>Nghi quyet 110/2025/UBTVQH15, tu 01/01/2026</t>
        </is>
      </c>
    </row>
    <row r="7">
      <c r="A7" s="5" t="inlineStr">
        <is>
          <t>Giam tru moi nguoi phu thuoc / thang</t>
        </is>
      </c>
      <c r="B7" s="6" t="n">
        <v>6200000</v>
      </c>
      <c r="C7" s="5" t="inlineStr">
        <is>
          <t>Nghi quyet 110/2025/UBTVQH15, tu 01/01/2026</t>
        </is>
      </c>
    </row>
    <row r="9">
      <c r="A9" s="3" t="inlineStr">
        <is>
          <t>2. CAN CU DONG BAO HIEM</t>
        </is>
      </c>
      <c r="B9" s="4" t="n"/>
      <c r="C9" s="4" t="n"/>
    </row>
    <row r="10">
      <c r="A10" s="5" t="inlineStr">
        <is>
          <t>Muc tham chieu</t>
        </is>
      </c>
      <c r="B10" s="6" t="n">
        <v>2530000</v>
      </c>
      <c r="C10" s="5" t="inlineStr">
        <is>
          <t>Tu 01/7/2026. Truoc moc nay la 2.340.000 dong</t>
        </is>
      </c>
    </row>
    <row r="11">
      <c r="A11" s="5" t="inlineStr">
        <is>
          <t>Tran dong BHXH va BHYT (20 x muc tham chieu)</t>
        </is>
      </c>
      <c r="B11" s="7">
        <f>B10*20</f>
        <v/>
      </c>
      <c r="C11" s="5" t="inlineStr">
        <is>
          <t>20 x 2.530.000. O nay tu tinh lai khi sua muc tham chieu</t>
        </is>
      </c>
    </row>
    <row r="13">
      <c r="A13" s="3" t="inlineStr">
        <is>
          <t>3. LUONG TOI THIEU VUNG THANG (Nghi dinh 293/2025, tu 01/01/2026)</t>
        </is>
      </c>
      <c r="B13" s="4" t="n"/>
      <c r="C13" s="4" t="n"/>
    </row>
    <row r="14">
      <c r="A14" s="5" t="inlineStr">
        <is>
          <t>Vung I</t>
        </is>
      </c>
      <c r="B14" s="6" t="n">
        <v>5310000</v>
      </c>
      <c r="C14" s="5" t="inlineStr">
        <is>
          <t>Tran dong BHTN vung I = 20 x 5.310.000 = 106.200.000</t>
        </is>
      </c>
    </row>
    <row r="15">
      <c r="A15" s="5" t="inlineStr">
        <is>
          <t>Vung II</t>
        </is>
      </c>
      <c r="B15" s="6" t="n">
        <v>4730000</v>
      </c>
      <c r="C15" s="5" t="inlineStr">
        <is>
          <t>Tran dong BHTN vung II = 94.600.000</t>
        </is>
      </c>
    </row>
    <row r="16">
      <c r="A16" s="5" t="inlineStr">
        <is>
          <t>Vung III</t>
        </is>
      </c>
      <c r="B16" s="6" t="n">
        <v>4140000</v>
      </c>
      <c r="C16" s="5" t="inlineStr">
        <is>
          <t>Tran dong BHTN vung III = 82.800.000</t>
        </is>
      </c>
    </row>
    <row r="17">
      <c r="A17" s="5" t="inlineStr">
        <is>
          <t>Vung IV</t>
        </is>
      </c>
      <c r="B17" s="6" t="n">
        <v>3700000</v>
      </c>
      <c r="C17" s="5" t="inlineStr">
        <is>
          <t>Tran dong BHTN vung IV = 74.000.000</t>
        </is>
      </c>
    </row>
    <row r="19">
      <c r="A19" s="3" t="inlineStr">
        <is>
          <t>4. TY LE DONG BAO HIEM</t>
        </is>
      </c>
      <c r="B19" s="4" t="n"/>
      <c r="C19" s="4" t="n"/>
    </row>
    <row r="20">
      <c r="A20" s="5" t="inlineStr">
        <is>
          <t>Nguoi lao dong - BHXH</t>
        </is>
      </c>
      <c r="B20" s="8" t="n">
        <v>0.08</v>
      </c>
      <c r="C20" s="5" t="inlineStr">
        <is>
          <t>Tren luong dong BH da ap tran 50.600.000</t>
        </is>
      </c>
    </row>
    <row r="21">
      <c r="A21" s="5" t="inlineStr">
        <is>
          <t>Nguoi lao dong - BHYT</t>
        </is>
      </c>
      <c r="B21" s="8" t="n">
        <v>0.015</v>
      </c>
      <c r="C21" s="5" t="inlineStr">
        <is>
          <t>Tren luong dong BH da ap tran 50.600.000</t>
        </is>
      </c>
    </row>
    <row r="22">
      <c r="A22" s="5" t="inlineStr">
        <is>
          <t>Nguoi lao dong - BHTN</t>
        </is>
      </c>
      <c r="B22" s="8" t="n">
        <v>0.01</v>
      </c>
      <c r="C22" s="5" t="inlineStr">
        <is>
          <t>Tren luong dong BH da ap tran 20 x luong toi thieu vung</t>
        </is>
      </c>
    </row>
    <row r="23">
      <c r="A23" s="5" t="inlineStr">
        <is>
          <t>Doanh nghiep - BHXH, BHYT, BHTNLD</t>
        </is>
      </c>
      <c r="B23" s="8" t="n">
        <v>0.205</v>
      </c>
      <c r="C23" s="5" t="inlineStr">
        <is>
          <t>17,5% BHXH + 3% BHYT, tren tran 50.600.000</t>
        </is>
      </c>
    </row>
    <row r="24">
      <c r="A24" s="5" t="inlineStr">
        <is>
          <t>Doanh nghiep - BHTN</t>
        </is>
      </c>
      <c r="B24" s="8" t="n">
        <v>0.01</v>
      </c>
      <c r="C24" s="5" t="inlineStr">
        <is>
          <t>Tren tran 20 x luong toi thieu vung</t>
        </is>
      </c>
    </row>
    <row r="26">
      <c r="A26" s="3" t="inlineStr">
        <is>
          <t>5. NGAY CONG VA GIO LAM VIEC</t>
        </is>
      </c>
      <c r="B26" s="4" t="n"/>
      <c r="C26" s="4" t="n"/>
    </row>
    <row r="27">
      <c r="A27" s="5" t="inlineStr">
        <is>
          <t>So ngay cong chuan / thang</t>
        </is>
      </c>
      <c r="B27" s="9" t="n">
        <v>26</v>
      </c>
      <c r="C27" s="5" t="inlineStr">
        <is>
          <t>Dung de quy doi luong theo ngay cong</t>
        </is>
      </c>
    </row>
    <row r="28">
      <c r="A28" s="5" t="inlineStr">
        <is>
          <t>So gio lam viec chuan / ngay</t>
        </is>
      </c>
      <c r="B28" s="9" t="n">
        <v>8</v>
      </c>
      <c r="C28" s="5" t="inlineStr">
        <is>
          <t>Dung de tinh don gia gio lam them</t>
        </is>
      </c>
    </row>
    <row r="30">
      <c r="A30" s="3" t="inlineStr">
        <is>
          <t>6. NGUONG MIEN THUE CUA CAC KHOAN PHU CAP</t>
        </is>
      </c>
      <c r="B30" s="4" t="n"/>
      <c r="C30" s="4" t="n"/>
    </row>
    <row r="31">
      <c r="A31" s="5" t="inlineStr">
        <is>
          <t>Tien an giua ca, an trua / nguoi / thang</t>
        </is>
      </c>
      <c r="B31" s="6" t="n">
        <v>1200000</v>
      </c>
      <c r="C31" s="5" t="inlineStr">
        <is>
          <t>Dieu 8 Nghi dinh 253/2026/ND-CP. Phan vuot tinh vao thu nhap chiu thue. Muc tran 730.000 dong truoc day da het hieu luc</t>
        </is>
      </c>
    </row>
    <row r="32">
      <c r="A32" s="5" t="inlineStr">
        <is>
          <t>Trang phuc bang tien / nguoi / nam</t>
        </is>
      </c>
      <c r="B32" s="6" t="n">
        <v>5000000</v>
      </c>
      <c r="C32" s="5" t="inlineStr">
        <is>
          <t>Phan vuot tinh vao thu nhap chiu thue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10" customWidth="1" min="1" max="1"/>
    <col width="34" customWidth="1" min="2" max="2"/>
    <col width="12" customWidth="1" min="3" max="3"/>
    <col width="46" customWidth="1" min="4" max="4"/>
  </cols>
  <sheetData>
    <row r="1">
      <c r="A1" s="10" t="inlineStr">
        <is>
          <t>BIEU THUE THU NHAP CA NHAN LUY TIEN TUNG PHAN 2026</t>
        </is>
      </c>
    </row>
    <row r="2">
      <c r="A2" t="inlineStr">
        <is>
          <t>Can cu: Luat Thue thu nhap ca nhan so 109/2025/QH15. Ap dung cho ky tinh thue 2026. Bieu moi co 5 bac, thay bieu 7 bac truoc day.</t>
        </is>
      </c>
    </row>
    <row r="4">
      <c r="A4" s="11" t="inlineStr">
        <is>
          <t>Bac</t>
        </is>
      </c>
      <c r="B4" s="11" t="inlineStr">
        <is>
          <t>Thu nhap tinh thue / thang</t>
        </is>
      </c>
      <c r="C4" s="11" t="inlineStr">
        <is>
          <t>Thue suat</t>
        </is>
      </c>
      <c r="D4" s="11" t="inlineStr">
        <is>
          <t>Cach tinh nhanh (T = thu nhap tinh thue)</t>
        </is>
      </c>
    </row>
    <row r="5">
      <c r="A5" s="12" t="n">
        <v>1</v>
      </c>
      <c r="B5" s="5" t="inlineStr">
        <is>
          <t>Den 10 trieu dong</t>
        </is>
      </c>
      <c r="C5" s="13" t="n">
        <v>0.05</v>
      </c>
      <c r="D5" s="5" t="inlineStr">
        <is>
          <t>5% x T</t>
        </is>
      </c>
    </row>
    <row r="6">
      <c r="A6" s="12" t="n">
        <v>2</v>
      </c>
      <c r="B6" s="5" t="inlineStr">
        <is>
          <t>Tren 10 den 30 trieu dong</t>
        </is>
      </c>
      <c r="C6" s="13" t="n">
        <v>0.1</v>
      </c>
      <c r="D6" s="5" t="inlineStr">
        <is>
          <t>10% x T - 0,5 trieu</t>
        </is>
      </c>
    </row>
    <row r="7">
      <c r="A7" s="12" t="n">
        <v>3</v>
      </c>
      <c r="B7" s="5" t="inlineStr">
        <is>
          <t>Tren 30 den 60 trieu dong</t>
        </is>
      </c>
      <c r="C7" s="13" t="n">
        <v>0.2</v>
      </c>
      <c r="D7" s="5" t="inlineStr">
        <is>
          <t>20% x T - 3,5 trieu</t>
        </is>
      </c>
    </row>
    <row r="8">
      <c r="A8" s="12" t="n">
        <v>4</v>
      </c>
      <c r="B8" s="5" t="inlineStr">
        <is>
          <t>Tren 60 den 100 trieu dong</t>
        </is>
      </c>
      <c r="C8" s="13" t="n">
        <v>0.3</v>
      </c>
      <c r="D8" s="5" t="inlineStr">
        <is>
          <t>30% x T - 9,5 trieu</t>
        </is>
      </c>
    </row>
    <row r="9">
      <c r="A9" s="12" t="n">
        <v>5</v>
      </c>
      <c r="B9" s="5" t="inlineStr">
        <is>
          <t>Tren 100 trieu dong</t>
        </is>
      </c>
      <c r="C9" s="13" t="n">
        <v>0.35</v>
      </c>
      <c r="D9" s="5" t="inlineStr">
        <is>
          <t>35% x T - 14,5 trieu</t>
        </is>
      </c>
    </row>
    <row r="12">
      <c r="A12" t="inlineStr">
        <is>
          <t>Thu nhap tinh thue = thu nhap chiu thue - bao hiem bat buoc - giam tru gia canh. Giam tru ban than 15.500.000 dong, moi nguoi phu thuoc 6.200.000 dong / thang.</t>
        </is>
      </c>
    </row>
    <row r="13">
      <c r="A13" t="inlineStr">
        <is>
          <t>Phan tien luong lam them gio va lam dem duoc tra cao hon muc gio lam viec binh thuong thi phan cao hon do khong chiu thue.</t>
        </is>
      </c>
    </row>
    <row r="14">
      <c r="A14" t="inlineStr">
        <is>
          <t>Bang luong tinh thue bang chuoi IF theo dung 5 bac tren, khong tra cuu bang nay.</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AG45"/>
  <sheetViews>
    <sheetView workbookViewId="0">
      <pane xSplit="2" ySplit="4" topLeftCell="C5" activePane="bottomRight" state="frozen"/>
      <selection pane="topRight"/>
      <selection pane="bottomLeft"/>
      <selection pane="bottomRight" activeCell="A1" sqref="A1"/>
    </sheetView>
  </sheetViews>
  <sheetFormatPr baseColWidth="8" defaultRowHeight="15"/>
  <cols>
    <col width="5" customWidth="1" min="1" max="1"/>
    <col width="24" customWidth="1" min="2" max="2"/>
    <col width="10" customWidth="1" min="3" max="3"/>
    <col width="18" customWidth="1" min="4" max="4"/>
    <col width="8" customWidth="1" min="5" max="5"/>
    <col width="15" customWidth="1" min="6" max="6"/>
    <col width="15" customWidth="1" min="7" max="7"/>
    <col width="10" customWidth="1" min="8" max="8"/>
    <col width="11" customWidth="1" min="9" max="9"/>
    <col width="15" customWidth="1" min="10" max="10"/>
    <col width="14" customWidth="1" min="11" max="11"/>
    <col width="14" customWidth="1" min="12" max="12"/>
    <col width="11" customWidth="1" min="13" max="13"/>
    <col width="11" customWidth="1" min="14" max="14"/>
    <col width="11" customWidth="1" min="15" max="15"/>
    <col width="13" customWidth="1" min="16" max="16"/>
    <col width="15" customWidth="1" min="17" max="17"/>
    <col width="15" customWidth="1" min="18" max="18"/>
    <col width="16" customWidth="1" min="19" max="19"/>
    <col width="16" customWidth="1" min="20" max="20"/>
    <col width="15" customWidth="1" min="21" max="21"/>
    <col width="15" customWidth="1" min="22" max="22"/>
    <col width="13" customWidth="1" min="23" max="23"/>
    <col width="13" customWidth="1" min="24" max="24"/>
    <col width="13" customWidth="1" min="25" max="25"/>
    <col width="14" customWidth="1" min="26" max="26"/>
    <col width="9" customWidth="1" min="27" max="27"/>
    <col width="15" customWidth="1" min="28" max="28"/>
    <col width="15" customWidth="1" min="29" max="29"/>
    <col width="14" customWidth="1" min="30" max="30"/>
    <col width="16" customWidth="1" min="31" max="31"/>
    <col width="15" customWidth="1" min="32" max="32"/>
    <col width="16" customWidth="1" min="33" max="33"/>
  </cols>
  <sheetData>
    <row r="1">
      <c r="A1" s="1" t="inlineStr">
        <is>
          <t>BANG LUONG NHAN VIEN THANG ..... NAM 2026</t>
        </is>
      </c>
    </row>
    <row r="2">
      <c r="A2" t="inlineStr">
        <is>
          <t>Chi nhap o mau vang. Cot mau xam tu tinh. Cot mau xanh la ket qua.</t>
        </is>
      </c>
    </row>
    <row r="4" ht="48" customHeight="1">
      <c r="A4" s="14" t="inlineStr">
        <is>
          <t>STT</t>
        </is>
      </c>
      <c r="B4" s="14" t="inlineStr">
        <is>
          <t>Ho va ten</t>
        </is>
      </c>
      <c r="C4" s="14" t="inlineStr">
        <is>
          <t>Ma NV</t>
        </is>
      </c>
      <c r="D4" s="14" t="inlineStr">
        <is>
          <t>Chuc danh</t>
        </is>
      </c>
      <c r="E4" s="14" t="inlineStr">
        <is>
          <t>Vung (1-4)</t>
        </is>
      </c>
      <c r="F4" s="14" t="inlineStr">
        <is>
          <t>Luong chinh theo HD</t>
        </is>
      </c>
      <c r="G4" s="14" t="inlineStr">
        <is>
          <t>Luong dong BH</t>
        </is>
      </c>
      <c r="H4" s="14" t="inlineStr">
        <is>
          <t>Ngay cong chuan</t>
        </is>
      </c>
      <c r="I4" s="14" t="inlineStr">
        <is>
          <t>Ngay lam viec thuc te</t>
        </is>
      </c>
      <c r="J4" s="14" t="inlineStr">
        <is>
          <t>Luong theo ngay cong</t>
        </is>
      </c>
      <c r="K4" s="14" t="inlineStr">
        <is>
          <t>Phu cap chiu thue</t>
        </is>
      </c>
      <c r="L4" s="14" t="inlineStr">
        <is>
          <t>Phu cap khong chiu thue</t>
        </is>
      </c>
      <c r="M4" s="14" t="inlineStr">
        <is>
          <t>Gio OT ngay thuong 150%</t>
        </is>
      </c>
      <c r="N4" s="14" t="inlineStr">
        <is>
          <t>Gio OT ngay nghi tuan 200%</t>
        </is>
      </c>
      <c r="O4" s="14" t="inlineStr">
        <is>
          <t>Gio OT ngay le 300%</t>
        </is>
      </c>
      <c r="P4" s="14" t="inlineStr">
        <is>
          <t>Don gia gio</t>
        </is>
      </c>
      <c r="Q4" s="14" t="inlineStr">
        <is>
          <t>Tien lam them gio</t>
        </is>
      </c>
      <c r="R4" s="14" t="inlineStr">
        <is>
          <t>Phan OT duoc mien thue</t>
        </is>
      </c>
      <c r="S4" s="14" t="inlineStr">
        <is>
          <t>TONG THU NHAP</t>
        </is>
      </c>
      <c r="T4" s="14" t="inlineStr">
        <is>
          <t>Thu nhap chiu thue</t>
        </is>
      </c>
      <c r="U4" s="14" t="inlineStr">
        <is>
          <t>Luong dong BHXH, BHYT da ap tran</t>
        </is>
      </c>
      <c r="V4" s="14" t="inlineStr">
        <is>
          <t>Luong dong BHTN da ap tran</t>
        </is>
      </c>
      <c r="W4" s="14" t="inlineStr">
        <is>
          <t>BHXH 8%</t>
        </is>
      </c>
      <c r="X4" s="14" t="inlineStr">
        <is>
          <t>BHYT 1,5%</t>
        </is>
      </c>
      <c r="Y4" s="14" t="inlineStr">
        <is>
          <t>BHTN 1%</t>
        </is>
      </c>
      <c r="Z4" s="14" t="inlineStr">
        <is>
          <t>Tong BH nguoi lao dong</t>
        </is>
      </c>
      <c r="AA4" s="14" t="inlineStr">
        <is>
          <t>So nguoi phu thuoc</t>
        </is>
      </c>
      <c r="AB4" s="14" t="inlineStr">
        <is>
          <t>Giam tru gia canh</t>
        </is>
      </c>
      <c r="AC4" s="14" t="inlineStr">
        <is>
          <t>Thu nhap tinh thue</t>
        </is>
      </c>
      <c r="AD4" s="14" t="inlineStr">
        <is>
          <t>Thue TNCN</t>
        </is>
      </c>
      <c r="AE4" s="14" t="inlineStr">
        <is>
          <t>THUC NHAN</t>
        </is>
      </c>
      <c r="AF4" s="14" t="inlineStr">
        <is>
          <t>BH doanh nghiep tra</t>
        </is>
      </c>
      <c r="AG4" s="14" t="inlineStr">
        <is>
          <t>TONG CHI PHI DN</t>
        </is>
      </c>
    </row>
    <row r="5">
      <c r="A5" s="9" t="n">
        <v>1</v>
      </c>
      <c r="B5" s="15" t="inlineStr">
        <is>
          <t>Nguyen Thi Mai</t>
        </is>
      </c>
      <c r="C5" s="15" t="inlineStr">
        <is>
          <t>NV001</t>
        </is>
      </c>
      <c r="D5" s="15" t="inlineStr">
        <is>
          <t>Nhan vien ke toan</t>
        </is>
      </c>
      <c r="E5" s="9" t="n">
        <v>1</v>
      </c>
      <c r="F5" s="6" t="n">
        <v>18000000</v>
      </c>
      <c r="G5" s="6" t="n">
        <v>18000000</v>
      </c>
      <c r="H5" s="16">
        <f>'Tham so'!$B$27</f>
        <v/>
      </c>
      <c r="I5" s="9" t="n">
        <v>26</v>
      </c>
      <c r="J5" s="7">
        <f>ROUND(F5/H5*I5,0)</f>
        <v/>
      </c>
      <c r="K5" s="6" t="n">
        <v>730000</v>
      </c>
      <c r="L5" s="6" t="n">
        <v>1200000</v>
      </c>
      <c r="M5" s="17" t="n">
        <v>12</v>
      </c>
      <c r="N5" s="17" t="n">
        <v>0</v>
      </c>
      <c r="O5" s="17" t="n">
        <v>0</v>
      </c>
      <c r="P5" s="7">
        <f>ROUND(F5/(H5*'Tham so'!$B$28),0)</f>
        <v/>
      </c>
      <c r="Q5" s="7">
        <f>ROUND(P5*(M5*1.5+N5*2+O5*3),0)</f>
        <v/>
      </c>
      <c r="R5" s="7">
        <f>ROUND(P5*(M5*0.5+N5*1+O5*2),0)</f>
        <v/>
      </c>
      <c r="S5" s="18">
        <f>J5+K5+L5+Q5</f>
        <v/>
      </c>
      <c r="T5" s="7">
        <f>J5+K5+Q5-R5</f>
        <v/>
      </c>
      <c r="U5" s="7">
        <f>MIN(G5,'Tham so'!$B$11)</f>
        <v/>
      </c>
      <c r="V5" s="7">
        <f>MIN(G5,VLOOKUP("Vung "&amp;CHOOSE(E5,"I","II","III","IV"),'Tham so'!$A$14:$B$17,2,FALSE)*20)</f>
        <v/>
      </c>
      <c r="W5" s="7">
        <f>ROUND(U5*'Tham so'!$B$20,0)</f>
        <v/>
      </c>
      <c r="X5" s="7">
        <f>ROUND(U5*'Tham so'!$B$21,0)</f>
        <v/>
      </c>
      <c r="Y5" s="7">
        <f>ROUND(V5*'Tham so'!$B$22,0)</f>
        <v/>
      </c>
      <c r="Z5" s="7">
        <f>SUM(W5:Y5)</f>
        <v/>
      </c>
      <c r="AA5" s="9" t="n">
        <v>1</v>
      </c>
      <c r="AB5" s="7">
        <f>'Tham so'!$B$6+AA5*'Tham so'!$B$7</f>
        <v/>
      </c>
      <c r="AC5" s="7">
        <f>MAX(0,T5-Z5-AB5)</f>
        <v/>
      </c>
      <c r="AD5" s="7">
        <f>ROUND(IF(AC5&lt;=0,0,IF(AC5&lt;=10000000,AC5*0.05,IF(AC5&lt;=30000000,AC5*0.1-500000,IF(AC5&lt;=60000000,AC5*0.2-3500000,IF(AC5&lt;=100000000,AC5*0.3-9500000,AC5*0.35-14500000))))),0)</f>
        <v/>
      </c>
      <c r="AE5" s="18">
        <f>S5-Z5-AD5</f>
        <v/>
      </c>
      <c r="AF5" s="7">
        <f>ROUND(U5*'Tham so'!$B$23+V5*'Tham so'!$B$24,0)</f>
        <v/>
      </c>
      <c r="AG5" s="18">
        <f>S5+AF5</f>
        <v/>
      </c>
    </row>
    <row r="6">
      <c r="A6" s="9" t="n">
        <v>2</v>
      </c>
      <c r="B6" s="15" t="inlineStr">
        <is>
          <t>Tran Van Hung</t>
        </is>
      </c>
      <c r="C6" s="15" t="inlineStr">
        <is>
          <t>NV002</t>
        </is>
      </c>
      <c r="D6" s="15" t="inlineStr">
        <is>
          <t>Truong phong kinh doanh</t>
        </is>
      </c>
      <c r="E6" s="9" t="n">
        <v>1</v>
      </c>
      <c r="F6" s="6" t="n">
        <v>55000000</v>
      </c>
      <c r="G6" s="6" t="n">
        <v>55000000</v>
      </c>
      <c r="H6" s="16">
        <f>'Tham so'!$B$27</f>
        <v/>
      </c>
      <c r="I6" s="9" t="n">
        <v>26</v>
      </c>
      <c r="J6" s="7">
        <f>ROUND(F6/H6*I6,0)</f>
        <v/>
      </c>
      <c r="K6" s="6" t="n">
        <v>1000000</v>
      </c>
      <c r="L6" s="6" t="n">
        <v>1200000</v>
      </c>
      <c r="M6" s="17" t="n">
        <v>0</v>
      </c>
      <c r="N6" s="17" t="n">
        <v>0</v>
      </c>
      <c r="O6" s="17" t="n">
        <v>0</v>
      </c>
      <c r="P6" s="7">
        <f>ROUND(F6/(H6*'Tham so'!$B$28),0)</f>
        <v/>
      </c>
      <c r="Q6" s="7">
        <f>ROUND(P6*(M6*1.5+N6*2+O6*3),0)</f>
        <v/>
      </c>
      <c r="R6" s="7">
        <f>ROUND(P6*(M6*0.5+N6*1+O6*2),0)</f>
        <v/>
      </c>
      <c r="S6" s="18">
        <f>J6+K6+L6+Q6</f>
        <v/>
      </c>
      <c r="T6" s="7">
        <f>J6+K6+Q6-R6</f>
        <v/>
      </c>
      <c r="U6" s="7">
        <f>MIN(G6,'Tham so'!$B$11)</f>
        <v/>
      </c>
      <c r="V6" s="7">
        <f>MIN(G6,VLOOKUP("Vung "&amp;CHOOSE(E6,"I","II","III","IV"),'Tham so'!$A$14:$B$17,2,FALSE)*20)</f>
        <v/>
      </c>
      <c r="W6" s="7">
        <f>ROUND(U6*'Tham so'!$B$20,0)</f>
        <v/>
      </c>
      <c r="X6" s="7">
        <f>ROUND(U6*'Tham so'!$B$21,0)</f>
        <v/>
      </c>
      <c r="Y6" s="7">
        <f>ROUND(V6*'Tham so'!$B$22,0)</f>
        <v/>
      </c>
      <c r="Z6" s="7">
        <f>SUM(W6:Y6)</f>
        <v/>
      </c>
      <c r="AA6" s="9" t="n">
        <v>2</v>
      </c>
      <c r="AB6" s="7">
        <f>'Tham so'!$B$6+AA6*'Tham so'!$B$7</f>
        <v/>
      </c>
      <c r="AC6" s="7">
        <f>MAX(0,T6-Z6-AB6)</f>
        <v/>
      </c>
      <c r="AD6" s="7">
        <f>ROUND(IF(AC6&lt;=0,0,IF(AC6&lt;=10000000,AC6*0.05,IF(AC6&lt;=30000000,AC6*0.1-500000,IF(AC6&lt;=60000000,AC6*0.2-3500000,IF(AC6&lt;=100000000,AC6*0.3-9500000,AC6*0.35-14500000))))),0)</f>
        <v/>
      </c>
      <c r="AE6" s="18">
        <f>S6-Z6-AD6</f>
        <v/>
      </c>
      <c r="AF6" s="7">
        <f>ROUND(U6*'Tham so'!$B$23+V6*'Tham so'!$B$24,0)</f>
        <v/>
      </c>
      <c r="AG6" s="18">
        <f>S6+AF6</f>
        <v/>
      </c>
    </row>
    <row r="7">
      <c r="A7" s="9" t="n">
        <v>3</v>
      </c>
      <c r="B7" s="15" t="inlineStr">
        <is>
          <t>Le Quoc Thang</t>
        </is>
      </c>
      <c r="C7" s="15" t="inlineStr">
        <is>
          <t>NV003</t>
        </is>
      </c>
      <c r="D7" s="15" t="inlineStr">
        <is>
          <t>Giam doc dieu hanh</t>
        </is>
      </c>
      <c r="E7" s="9" t="n">
        <v>1</v>
      </c>
      <c r="F7" s="6" t="n">
        <v>120000000</v>
      </c>
      <c r="G7" s="6" t="n">
        <v>120000000</v>
      </c>
      <c r="H7" s="16">
        <f>'Tham so'!$B$27</f>
        <v/>
      </c>
      <c r="I7" s="9" t="n">
        <v>26</v>
      </c>
      <c r="J7" s="7">
        <f>ROUND(F7/H7*I7,0)</f>
        <v/>
      </c>
      <c r="K7" s="6" t="n">
        <v>2000000</v>
      </c>
      <c r="L7" s="6" t="n">
        <v>1200000</v>
      </c>
      <c r="M7" s="17" t="n">
        <v>0</v>
      </c>
      <c r="N7" s="17" t="n">
        <v>0</v>
      </c>
      <c r="O7" s="17" t="n">
        <v>0</v>
      </c>
      <c r="P7" s="7">
        <f>ROUND(F7/(H7*'Tham so'!$B$28),0)</f>
        <v/>
      </c>
      <c r="Q7" s="7">
        <f>ROUND(P7*(M7*1.5+N7*2+O7*3),0)</f>
        <v/>
      </c>
      <c r="R7" s="7">
        <f>ROUND(P7*(M7*0.5+N7*1+O7*2),0)</f>
        <v/>
      </c>
      <c r="S7" s="18">
        <f>J7+K7+L7+Q7</f>
        <v/>
      </c>
      <c r="T7" s="7">
        <f>J7+K7+Q7-R7</f>
        <v/>
      </c>
      <c r="U7" s="7">
        <f>MIN(G7,'Tham so'!$B$11)</f>
        <v/>
      </c>
      <c r="V7" s="7">
        <f>MIN(G7,VLOOKUP("Vung "&amp;CHOOSE(E7,"I","II","III","IV"),'Tham so'!$A$14:$B$17,2,FALSE)*20)</f>
        <v/>
      </c>
      <c r="W7" s="7">
        <f>ROUND(U7*'Tham so'!$B$20,0)</f>
        <v/>
      </c>
      <c r="X7" s="7">
        <f>ROUND(U7*'Tham so'!$B$21,0)</f>
        <v/>
      </c>
      <c r="Y7" s="7">
        <f>ROUND(V7*'Tham so'!$B$22,0)</f>
        <v/>
      </c>
      <c r="Z7" s="7">
        <f>SUM(W7:Y7)</f>
        <v/>
      </c>
      <c r="AA7" s="9" t="n">
        <v>0</v>
      </c>
      <c r="AB7" s="7">
        <f>'Tham so'!$B$6+AA7*'Tham so'!$B$7</f>
        <v/>
      </c>
      <c r="AC7" s="7">
        <f>MAX(0,T7-Z7-AB7)</f>
        <v/>
      </c>
      <c r="AD7" s="7">
        <f>ROUND(IF(AC7&lt;=0,0,IF(AC7&lt;=10000000,AC7*0.05,IF(AC7&lt;=30000000,AC7*0.1-500000,IF(AC7&lt;=60000000,AC7*0.2-3500000,IF(AC7&lt;=100000000,AC7*0.3-9500000,AC7*0.35-14500000))))),0)</f>
        <v/>
      </c>
      <c r="AE7" s="18">
        <f>S7-Z7-AD7</f>
        <v/>
      </c>
      <c r="AF7" s="7">
        <f>ROUND(U7*'Tham so'!$B$23+V7*'Tham so'!$B$24,0)</f>
        <v/>
      </c>
      <c r="AG7" s="18">
        <f>S7+AF7</f>
        <v/>
      </c>
    </row>
    <row r="8">
      <c r="A8" s="9" t="n">
        <v>4</v>
      </c>
      <c r="B8" s="15" t="inlineStr">
        <is>
          <t>Pham Thu Ha</t>
        </is>
      </c>
      <c r="C8" s="15" t="inlineStr">
        <is>
          <t>NV004</t>
        </is>
      </c>
      <c r="D8" s="15" t="inlineStr">
        <is>
          <t>Nhan vien kho</t>
        </is>
      </c>
      <c r="E8" s="9" t="n">
        <v>3</v>
      </c>
      <c r="F8" s="6" t="n">
        <v>9500000</v>
      </c>
      <c r="G8" s="6" t="n">
        <v>9500000</v>
      </c>
      <c r="H8" s="16">
        <f>'Tham so'!$B$27</f>
        <v/>
      </c>
      <c r="I8" s="9" t="n">
        <v>26</v>
      </c>
      <c r="J8" s="7">
        <f>ROUND(F8/H8*I8,0)</f>
        <v/>
      </c>
      <c r="K8" s="6" t="n">
        <v>500000</v>
      </c>
      <c r="L8" s="6" t="n">
        <v>1200000</v>
      </c>
      <c r="M8" s="17" t="n">
        <v>16</v>
      </c>
      <c r="N8" s="17" t="n">
        <v>8</v>
      </c>
      <c r="O8" s="17" t="n">
        <v>0</v>
      </c>
      <c r="P8" s="7">
        <f>ROUND(F8/(H8*'Tham so'!$B$28),0)</f>
        <v/>
      </c>
      <c r="Q8" s="7">
        <f>ROUND(P8*(M8*1.5+N8*2+O8*3),0)</f>
        <v/>
      </c>
      <c r="R8" s="7">
        <f>ROUND(P8*(M8*0.5+N8*1+O8*2),0)</f>
        <v/>
      </c>
      <c r="S8" s="18">
        <f>J8+K8+L8+Q8</f>
        <v/>
      </c>
      <c r="T8" s="7">
        <f>J8+K8+Q8-R8</f>
        <v/>
      </c>
      <c r="U8" s="7">
        <f>MIN(G8,'Tham so'!$B$11)</f>
        <v/>
      </c>
      <c r="V8" s="7">
        <f>MIN(G8,VLOOKUP("Vung "&amp;CHOOSE(E8,"I","II","III","IV"),'Tham so'!$A$14:$B$17,2,FALSE)*20)</f>
        <v/>
      </c>
      <c r="W8" s="7">
        <f>ROUND(U8*'Tham so'!$B$20,0)</f>
        <v/>
      </c>
      <c r="X8" s="7">
        <f>ROUND(U8*'Tham so'!$B$21,0)</f>
        <v/>
      </c>
      <c r="Y8" s="7">
        <f>ROUND(V8*'Tham so'!$B$22,0)</f>
        <v/>
      </c>
      <c r="Z8" s="7">
        <f>SUM(W8:Y8)</f>
        <v/>
      </c>
      <c r="AA8" s="9" t="n">
        <v>2</v>
      </c>
      <c r="AB8" s="7">
        <f>'Tham so'!$B$6+AA8*'Tham so'!$B$7</f>
        <v/>
      </c>
      <c r="AC8" s="7">
        <f>MAX(0,T8-Z8-AB8)</f>
        <v/>
      </c>
      <c r="AD8" s="7">
        <f>ROUND(IF(AC8&lt;=0,0,IF(AC8&lt;=10000000,AC8*0.05,IF(AC8&lt;=30000000,AC8*0.1-500000,IF(AC8&lt;=60000000,AC8*0.2-3500000,IF(AC8&lt;=100000000,AC8*0.3-9500000,AC8*0.35-14500000))))),0)</f>
        <v/>
      </c>
      <c r="AE8" s="18">
        <f>S8-Z8-AD8</f>
        <v/>
      </c>
      <c r="AF8" s="7">
        <f>ROUND(U8*'Tham so'!$B$23+V8*'Tham so'!$B$24,0)</f>
        <v/>
      </c>
      <c r="AG8" s="18">
        <f>S8+AF8</f>
        <v/>
      </c>
    </row>
    <row r="9">
      <c r="A9" s="15" t="n"/>
      <c r="B9" s="15" t="n"/>
      <c r="C9" s="15" t="n"/>
      <c r="D9" s="15" t="n"/>
      <c r="E9" s="15" t="n"/>
      <c r="F9" s="15" t="n"/>
      <c r="G9" s="15" t="n"/>
      <c r="H9" s="19" t="n"/>
      <c r="I9" s="15" t="n"/>
      <c r="J9" s="19" t="n"/>
      <c r="K9" s="15" t="n"/>
      <c r="L9" s="15" t="n"/>
      <c r="M9" s="15" t="n"/>
      <c r="N9" s="15" t="n"/>
      <c r="O9" s="15" t="n"/>
      <c r="P9" s="19" t="n"/>
      <c r="Q9" s="19" t="n"/>
      <c r="R9" s="19" t="n"/>
      <c r="S9" s="20" t="n"/>
      <c r="T9" s="19" t="n"/>
      <c r="U9" s="19" t="n"/>
      <c r="V9" s="19" t="n"/>
      <c r="W9" s="19" t="n"/>
      <c r="X9" s="19" t="n"/>
      <c r="Y9" s="19" t="n"/>
      <c r="Z9" s="19" t="n"/>
      <c r="AA9" s="15" t="n"/>
      <c r="AB9" s="19" t="n"/>
      <c r="AC9" s="19" t="n"/>
      <c r="AD9" s="19" t="n"/>
      <c r="AE9" s="20" t="n"/>
      <c r="AF9" s="19" t="n"/>
      <c r="AG9" s="20" t="n"/>
    </row>
    <row r="10">
      <c r="A10" s="15" t="n"/>
      <c r="B10" s="15" t="n"/>
      <c r="C10" s="15" t="n"/>
      <c r="D10" s="15" t="n"/>
      <c r="E10" s="15" t="n"/>
      <c r="F10" s="15" t="n"/>
      <c r="G10" s="15" t="n"/>
      <c r="H10" s="19" t="n"/>
      <c r="I10" s="15" t="n"/>
      <c r="J10" s="19" t="n"/>
      <c r="K10" s="15" t="n"/>
      <c r="L10" s="15" t="n"/>
      <c r="M10" s="15" t="n"/>
      <c r="N10" s="15" t="n"/>
      <c r="O10" s="15" t="n"/>
      <c r="P10" s="19" t="n"/>
      <c r="Q10" s="19" t="n"/>
      <c r="R10" s="19" t="n"/>
      <c r="S10" s="20" t="n"/>
      <c r="T10" s="19" t="n"/>
      <c r="U10" s="19" t="n"/>
      <c r="V10" s="19" t="n"/>
      <c r="W10" s="19" t="n"/>
      <c r="X10" s="19" t="n"/>
      <c r="Y10" s="19" t="n"/>
      <c r="Z10" s="19" t="n"/>
      <c r="AA10" s="15" t="n"/>
      <c r="AB10" s="19" t="n"/>
      <c r="AC10" s="19" t="n"/>
      <c r="AD10" s="19" t="n"/>
      <c r="AE10" s="20" t="n"/>
      <c r="AF10" s="19" t="n"/>
      <c r="AG10" s="20" t="n"/>
    </row>
    <row r="11">
      <c r="A11" s="15" t="n"/>
      <c r="B11" s="15" t="n"/>
      <c r="C11" s="15" t="n"/>
      <c r="D11" s="15" t="n"/>
      <c r="E11" s="15" t="n"/>
      <c r="F11" s="15" t="n"/>
      <c r="G11" s="15" t="n"/>
      <c r="H11" s="19" t="n"/>
      <c r="I11" s="15" t="n"/>
      <c r="J11" s="19" t="n"/>
      <c r="K11" s="15" t="n"/>
      <c r="L11" s="15" t="n"/>
      <c r="M11" s="15" t="n"/>
      <c r="N11" s="15" t="n"/>
      <c r="O11" s="15" t="n"/>
      <c r="P11" s="19" t="n"/>
      <c r="Q11" s="19" t="n"/>
      <c r="R11" s="19" t="n"/>
      <c r="S11" s="20" t="n"/>
      <c r="T11" s="19" t="n"/>
      <c r="U11" s="19" t="n"/>
      <c r="V11" s="19" t="n"/>
      <c r="W11" s="19" t="n"/>
      <c r="X11" s="19" t="n"/>
      <c r="Y11" s="19" t="n"/>
      <c r="Z11" s="19" t="n"/>
      <c r="AA11" s="15" t="n"/>
      <c r="AB11" s="19" t="n"/>
      <c r="AC11" s="19" t="n"/>
      <c r="AD11" s="19" t="n"/>
      <c r="AE11" s="20" t="n"/>
      <c r="AF11" s="19" t="n"/>
      <c r="AG11" s="20" t="n"/>
    </row>
    <row r="12">
      <c r="A12" s="15" t="n"/>
      <c r="B12" s="15" t="n"/>
      <c r="C12" s="15" t="n"/>
      <c r="D12" s="15" t="n"/>
      <c r="E12" s="15" t="n"/>
      <c r="F12" s="15" t="n"/>
      <c r="G12" s="15" t="n"/>
      <c r="H12" s="19" t="n"/>
      <c r="I12" s="15" t="n"/>
      <c r="J12" s="19" t="n"/>
      <c r="K12" s="15" t="n"/>
      <c r="L12" s="15" t="n"/>
      <c r="M12" s="15" t="n"/>
      <c r="N12" s="15" t="n"/>
      <c r="O12" s="15" t="n"/>
      <c r="P12" s="19" t="n"/>
      <c r="Q12" s="19" t="n"/>
      <c r="R12" s="19" t="n"/>
      <c r="S12" s="20" t="n"/>
      <c r="T12" s="19" t="n"/>
      <c r="U12" s="19" t="n"/>
      <c r="V12" s="19" t="n"/>
      <c r="W12" s="19" t="n"/>
      <c r="X12" s="19" t="n"/>
      <c r="Y12" s="19" t="n"/>
      <c r="Z12" s="19" t="n"/>
      <c r="AA12" s="15" t="n"/>
      <c r="AB12" s="19" t="n"/>
      <c r="AC12" s="19" t="n"/>
      <c r="AD12" s="19" t="n"/>
      <c r="AE12" s="20" t="n"/>
      <c r="AF12" s="19" t="n"/>
      <c r="AG12" s="20" t="n"/>
    </row>
    <row r="13">
      <c r="A13" s="15" t="n"/>
      <c r="B13" s="15" t="n"/>
      <c r="C13" s="15" t="n"/>
      <c r="D13" s="15" t="n"/>
      <c r="E13" s="15" t="n"/>
      <c r="F13" s="15" t="n"/>
      <c r="G13" s="15" t="n"/>
      <c r="H13" s="19" t="n"/>
      <c r="I13" s="15" t="n"/>
      <c r="J13" s="19" t="n"/>
      <c r="K13" s="15" t="n"/>
      <c r="L13" s="15" t="n"/>
      <c r="M13" s="15" t="n"/>
      <c r="N13" s="15" t="n"/>
      <c r="O13" s="15" t="n"/>
      <c r="P13" s="19" t="n"/>
      <c r="Q13" s="19" t="n"/>
      <c r="R13" s="19" t="n"/>
      <c r="S13" s="20" t="n"/>
      <c r="T13" s="19" t="n"/>
      <c r="U13" s="19" t="n"/>
      <c r="V13" s="19" t="n"/>
      <c r="W13" s="19" t="n"/>
      <c r="X13" s="19" t="n"/>
      <c r="Y13" s="19" t="n"/>
      <c r="Z13" s="19" t="n"/>
      <c r="AA13" s="15" t="n"/>
      <c r="AB13" s="19" t="n"/>
      <c r="AC13" s="19" t="n"/>
      <c r="AD13" s="19" t="n"/>
      <c r="AE13" s="20" t="n"/>
      <c r="AF13" s="19" t="n"/>
      <c r="AG13" s="20" t="n"/>
    </row>
    <row r="14">
      <c r="A14" s="15" t="n"/>
      <c r="B14" s="15" t="n"/>
      <c r="C14" s="15" t="n"/>
      <c r="D14" s="15" t="n"/>
      <c r="E14" s="15" t="n"/>
      <c r="F14" s="15" t="n"/>
      <c r="G14" s="15" t="n"/>
      <c r="H14" s="19" t="n"/>
      <c r="I14" s="15" t="n"/>
      <c r="J14" s="19" t="n"/>
      <c r="K14" s="15" t="n"/>
      <c r="L14" s="15" t="n"/>
      <c r="M14" s="15" t="n"/>
      <c r="N14" s="15" t="n"/>
      <c r="O14" s="15" t="n"/>
      <c r="P14" s="19" t="n"/>
      <c r="Q14" s="19" t="n"/>
      <c r="R14" s="19" t="n"/>
      <c r="S14" s="20" t="n"/>
      <c r="T14" s="19" t="n"/>
      <c r="U14" s="19" t="n"/>
      <c r="V14" s="19" t="n"/>
      <c r="W14" s="19" t="n"/>
      <c r="X14" s="19" t="n"/>
      <c r="Y14" s="19" t="n"/>
      <c r="Z14" s="19" t="n"/>
      <c r="AA14" s="15" t="n"/>
      <c r="AB14" s="19" t="n"/>
      <c r="AC14" s="19" t="n"/>
      <c r="AD14" s="19" t="n"/>
      <c r="AE14" s="20" t="n"/>
      <c r="AF14" s="19" t="n"/>
      <c r="AG14" s="20" t="n"/>
    </row>
    <row r="15">
      <c r="A15" s="15" t="n"/>
      <c r="B15" s="15" t="n"/>
      <c r="C15" s="15" t="n"/>
      <c r="D15" s="15" t="n"/>
      <c r="E15" s="15" t="n"/>
      <c r="F15" s="15" t="n"/>
      <c r="G15" s="15" t="n"/>
      <c r="H15" s="19" t="n"/>
      <c r="I15" s="15" t="n"/>
      <c r="J15" s="19" t="n"/>
      <c r="K15" s="15" t="n"/>
      <c r="L15" s="15" t="n"/>
      <c r="M15" s="15" t="n"/>
      <c r="N15" s="15" t="n"/>
      <c r="O15" s="15" t="n"/>
      <c r="P15" s="19" t="n"/>
      <c r="Q15" s="19" t="n"/>
      <c r="R15" s="19" t="n"/>
      <c r="S15" s="20" t="n"/>
      <c r="T15" s="19" t="n"/>
      <c r="U15" s="19" t="n"/>
      <c r="V15" s="19" t="n"/>
      <c r="W15" s="19" t="n"/>
      <c r="X15" s="19" t="n"/>
      <c r="Y15" s="19" t="n"/>
      <c r="Z15" s="19" t="n"/>
      <c r="AA15" s="15" t="n"/>
      <c r="AB15" s="19" t="n"/>
      <c r="AC15" s="19" t="n"/>
      <c r="AD15" s="19" t="n"/>
      <c r="AE15" s="20" t="n"/>
      <c r="AF15" s="19" t="n"/>
      <c r="AG15" s="20" t="n"/>
    </row>
    <row r="16">
      <c r="A16" s="15" t="n"/>
      <c r="B16" s="15" t="n"/>
      <c r="C16" s="15" t="n"/>
      <c r="D16" s="15" t="n"/>
      <c r="E16" s="15" t="n"/>
      <c r="F16" s="15" t="n"/>
      <c r="G16" s="15" t="n"/>
      <c r="H16" s="19" t="n"/>
      <c r="I16" s="15" t="n"/>
      <c r="J16" s="19" t="n"/>
      <c r="K16" s="15" t="n"/>
      <c r="L16" s="15" t="n"/>
      <c r="M16" s="15" t="n"/>
      <c r="N16" s="15" t="n"/>
      <c r="O16" s="15" t="n"/>
      <c r="P16" s="19" t="n"/>
      <c r="Q16" s="19" t="n"/>
      <c r="R16" s="19" t="n"/>
      <c r="S16" s="20" t="n"/>
      <c r="T16" s="19" t="n"/>
      <c r="U16" s="19" t="n"/>
      <c r="V16" s="19" t="n"/>
      <c r="W16" s="19" t="n"/>
      <c r="X16" s="19" t="n"/>
      <c r="Y16" s="19" t="n"/>
      <c r="Z16" s="19" t="n"/>
      <c r="AA16" s="15" t="n"/>
      <c r="AB16" s="19" t="n"/>
      <c r="AC16" s="19" t="n"/>
      <c r="AD16" s="19" t="n"/>
      <c r="AE16" s="20" t="n"/>
      <c r="AF16" s="19" t="n"/>
      <c r="AG16" s="20" t="n"/>
    </row>
    <row r="17">
      <c r="A17" s="15" t="n"/>
      <c r="B17" s="15" t="n"/>
      <c r="C17" s="15" t="n"/>
      <c r="D17" s="15" t="n"/>
      <c r="E17" s="15" t="n"/>
      <c r="F17" s="15" t="n"/>
      <c r="G17" s="15" t="n"/>
      <c r="H17" s="19" t="n"/>
      <c r="I17" s="15" t="n"/>
      <c r="J17" s="19" t="n"/>
      <c r="K17" s="15" t="n"/>
      <c r="L17" s="15" t="n"/>
      <c r="M17" s="15" t="n"/>
      <c r="N17" s="15" t="n"/>
      <c r="O17" s="15" t="n"/>
      <c r="P17" s="19" t="n"/>
      <c r="Q17" s="19" t="n"/>
      <c r="R17" s="19" t="n"/>
      <c r="S17" s="20" t="n"/>
      <c r="T17" s="19" t="n"/>
      <c r="U17" s="19" t="n"/>
      <c r="V17" s="19" t="n"/>
      <c r="W17" s="19" t="n"/>
      <c r="X17" s="19" t="n"/>
      <c r="Y17" s="19" t="n"/>
      <c r="Z17" s="19" t="n"/>
      <c r="AA17" s="15" t="n"/>
      <c r="AB17" s="19" t="n"/>
      <c r="AC17" s="19" t="n"/>
      <c r="AD17" s="19" t="n"/>
      <c r="AE17" s="20" t="n"/>
      <c r="AF17" s="19" t="n"/>
      <c r="AG17" s="20" t="n"/>
    </row>
    <row r="18">
      <c r="A18" s="15" t="n"/>
      <c r="B18" s="15" t="n"/>
      <c r="C18" s="15" t="n"/>
      <c r="D18" s="15" t="n"/>
      <c r="E18" s="15" t="n"/>
      <c r="F18" s="15" t="n"/>
      <c r="G18" s="15" t="n"/>
      <c r="H18" s="19" t="n"/>
      <c r="I18" s="15" t="n"/>
      <c r="J18" s="19" t="n"/>
      <c r="K18" s="15" t="n"/>
      <c r="L18" s="15" t="n"/>
      <c r="M18" s="15" t="n"/>
      <c r="N18" s="15" t="n"/>
      <c r="O18" s="15" t="n"/>
      <c r="P18" s="19" t="n"/>
      <c r="Q18" s="19" t="n"/>
      <c r="R18" s="19" t="n"/>
      <c r="S18" s="20" t="n"/>
      <c r="T18" s="19" t="n"/>
      <c r="U18" s="19" t="n"/>
      <c r="V18" s="19" t="n"/>
      <c r="W18" s="19" t="n"/>
      <c r="X18" s="19" t="n"/>
      <c r="Y18" s="19" t="n"/>
      <c r="Z18" s="19" t="n"/>
      <c r="AA18" s="15" t="n"/>
      <c r="AB18" s="19" t="n"/>
      <c r="AC18" s="19" t="n"/>
      <c r="AD18" s="19" t="n"/>
      <c r="AE18" s="20" t="n"/>
      <c r="AF18" s="19" t="n"/>
      <c r="AG18" s="20" t="n"/>
    </row>
    <row r="19">
      <c r="A19" s="15" t="n"/>
      <c r="B19" s="15" t="n"/>
      <c r="C19" s="15" t="n"/>
      <c r="D19" s="15" t="n"/>
      <c r="E19" s="15" t="n"/>
      <c r="F19" s="15" t="n"/>
      <c r="G19" s="15" t="n"/>
      <c r="H19" s="19" t="n"/>
      <c r="I19" s="15" t="n"/>
      <c r="J19" s="19" t="n"/>
      <c r="K19" s="15" t="n"/>
      <c r="L19" s="15" t="n"/>
      <c r="M19" s="15" t="n"/>
      <c r="N19" s="15" t="n"/>
      <c r="O19" s="15" t="n"/>
      <c r="P19" s="19" t="n"/>
      <c r="Q19" s="19" t="n"/>
      <c r="R19" s="19" t="n"/>
      <c r="S19" s="20" t="n"/>
      <c r="T19" s="19" t="n"/>
      <c r="U19" s="19" t="n"/>
      <c r="V19" s="19" t="n"/>
      <c r="W19" s="19" t="n"/>
      <c r="X19" s="19" t="n"/>
      <c r="Y19" s="19" t="n"/>
      <c r="Z19" s="19" t="n"/>
      <c r="AA19" s="15" t="n"/>
      <c r="AB19" s="19" t="n"/>
      <c r="AC19" s="19" t="n"/>
      <c r="AD19" s="19" t="n"/>
      <c r="AE19" s="20" t="n"/>
      <c r="AF19" s="19" t="n"/>
      <c r="AG19" s="20" t="n"/>
    </row>
    <row r="20">
      <c r="A20" s="15" t="n"/>
      <c r="B20" s="15" t="n"/>
      <c r="C20" s="15" t="n"/>
      <c r="D20" s="15" t="n"/>
      <c r="E20" s="15" t="n"/>
      <c r="F20" s="15" t="n"/>
      <c r="G20" s="15" t="n"/>
      <c r="H20" s="19" t="n"/>
      <c r="I20" s="15" t="n"/>
      <c r="J20" s="19" t="n"/>
      <c r="K20" s="15" t="n"/>
      <c r="L20" s="15" t="n"/>
      <c r="M20" s="15" t="n"/>
      <c r="N20" s="15" t="n"/>
      <c r="O20" s="15" t="n"/>
      <c r="P20" s="19" t="n"/>
      <c r="Q20" s="19" t="n"/>
      <c r="R20" s="19" t="n"/>
      <c r="S20" s="20" t="n"/>
      <c r="T20" s="19" t="n"/>
      <c r="U20" s="19" t="n"/>
      <c r="V20" s="19" t="n"/>
      <c r="W20" s="19" t="n"/>
      <c r="X20" s="19" t="n"/>
      <c r="Y20" s="19" t="n"/>
      <c r="Z20" s="19" t="n"/>
      <c r="AA20" s="15" t="n"/>
      <c r="AB20" s="19" t="n"/>
      <c r="AC20" s="19" t="n"/>
      <c r="AD20" s="19" t="n"/>
      <c r="AE20" s="20" t="n"/>
      <c r="AF20" s="19" t="n"/>
      <c r="AG20" s="20" t="n"/>
    </row>
    <row r="21">
      <c r="A21" s="15" t="n"/>
      <c r="B21" s="15" t="n"/>
      <c r="C21" s="15" t="n"/>
      <c r="D21" s="15" t="n"/>
      <c r="E21" s="15" t="n"/>
      <c r="F21" s="15" t="n"/>
      <c r="G21" s="15" t="n"/>
      <c r="H21" s="19" t="n"/>
      <c r="I21" s="15" t="n"/>
      <c r="J21" s="19" t="n"/>
      <c r="K21" s="15" t="n"/>
      <c r="L21" s="15" t="n"/>
      <c r="M21" s="15" t="n"/>
      <c r="N21" s="15" t="n"/>
      <c r="O21" s="15" t="n"/>
      <c r="P21" s="19" t="n"/>
      <c r="Q21" s="19" t="n"/>
      <c r="R21" s="19" t="n"/>
      <c r="S21" s="20" t="n"/>
      <c r="T21" s="19" t="n"/>
      <c r="U21" s="19" t="n"/>
      <c r="V21" s="19" t="n"/>
      <c r="W21" s="19" t="n"/>
      <c r="X21" s="19" t="n"/>
      <c r="Y21" s="19" t="n"/>
      <c r="Z21" s="19" t="n"/>
      <c r="AA21" s="15" t="n"/>
      <c r="AB21" s="19" t="n"/>
      <c r="AC21" s="19" t="n"/>
      <c r="AD21" s="19" t="n"/>
      <c r="AE21" s="20" t="n"/>
      <c r="AF21" s="19" t="n"/>
      <c r="AG21" s="20" t="n"/>
    </row>
    <row r="22">
      <c r="A22" s="15" t="n"/>
      <c r="B22" s="15" t="n"/>
      <c r="C22" s="15" t="n"/>
      <c r="D22" s="15" t="n"/>
      <c r="E22" s="15" t="n"/>
      <c r="F22" s="15" t="n"/>
      <c r="G22" s="15" t="n"/>
      <c r="H22" s="19" t="n"/>
      <c r="I22" s="15" t="n"/>
      <c r="J22" s="19" t="n"/>
      <c r="K22" s="15" t="n"/>
      <c r="L22" s="15" t="n"/>
      <c r="M22" s="15" t="n"/>
      <c r="N22" s="15" t="n"/>
      <c r="O22" s="15" t="n"/>
      <c r="P22" s="19" t="n"/>
      <c r="Q22" s="19" t="n"/>
      <c r="R22" s="19" t="n"/>
      <c r="S22" s="20" t="n"/>
      <c r="T22" s="19" t="n"/>
      <c r="U22" s="19" t="n"/>
      <c r="V22" s="19" t="n"/>
      <c r="W22" s="19" t="n"/>
      <c r="X22" s="19" t="n"/>
      <c r="Y22" s="19" t="n"/>
      <c r="Z22" s="19" t="n"/>
      <c r="AA22" s="15" t="n"/>
      <c r="AB22" s="19" t="n"/>
      <c r="AC22" s="19" t="n"/>
      <c r="AD22" s="19" t="n"/>
      <c r="AE22" s="20" t="n"/>
      <c r="AF22" s="19" t="n"/>
      <c r="AG22" s="20" t="n"/>
    </row>
    <row r="23">
      <c r="A23" s="15" t="n"/>
      <c r="B23" s="15" t="n"/>
      <c r="C23" s="15" t="n"/>
      <c r="D23" s="15" t="n"/>
      <c r="E23" s="15" t="n"/>
      <c r="F23" s="15" t="n"/>
      <c r="G23" s="15" t="n"/>
      <c r="H23" s="19" t="n"/>
      <c r="I23" s="15" t="n"/>
      <c r="J23" s="19" t="n"/>
      <c r="K23" s="15" t="n"/>
      <c r="L23" s="15" t="n"/>
      <c r="M23" s="15" t="n"/>
      <c r="N23" s="15" t="n"/>
      <c r="O23" s="15" t="n"/>
      <c r="P23" s="19" t="n"/>
      <c r="Q23" s="19" t="n"/>
      <c r="R23" s="19" t="n"/>
      <c r="S23" s="20" t="n"/>
      <c r="T23" s="19" t="n"/>
      <c r="U23" s="19" t="n"/>
      <c r="V23" s="19" t="n"/>
      <c r="W23" s="19" t="n"/>
      <c r="X23" s="19" t="n"/>
      <c r="Y23" s="19" t="n"/>
      <c r="Z23" s="19" t="n"/>
      <c r="AA23" s="15" t="n"/>
      <c r="AB23" s="19" t="n"/>
      <c r="AC23" s="19" t="n"/>
      <c r="AD23" s="19" t="n"/>
      <c r="AE23" s="20" t="n"/>
      <c r="AF23" s="19" t="n"/>
      <c r="AG23" s="20" t="n"/>
    </row>
    <row r="24">
      <c r="A24" s="15" t="n"/>
      <c r="B24" s="15" t="n"/>
      <c r="C24" s="15" t="n"/>
      <c r="D24" s="15" t="n"/>
      <c r="E24" s="15" t="n"/>
      <c r="F24" s="15" t="n"/>
      <c r="G24" s="15" t="n"/>
      <c r="H24" s="19" t="n"/>
      <c r="I24" s="15" t="n"/>
      <c r="J24" s="19" t="n"/>
      <c r="K24" s="15" t="n"/>
      <c r="L24" s="15" t="n"/>
      <c r="M24" s="15" t="n"/>
      <c r="N24" s="15" t="n"/>
      <c r="O24" s="15" t="n"/>
      <c r="P24" s="19" t="n"/>
      <c r="Q24" s="19" t="n"/>
      <c r="R24" s="19" t="n"/>
      <c r="S24" s="20" t="n"/>
      <c r="T24" s="19" t="n"/>
      <c r="U24" s="19" t="n"/>
      <c r="V24" s="19" t="n"/>
      <c r="W24" s="19" t="n"/>
      <c r="X24" s="19" t="n"/>
      <c r="Y24" s="19" t="n"/>
      <c r="Z24" s="19" t="n"/>
      <c r="AA24" s="15" t="n"/>
      <c r="AB24" s="19" t="n"/>
      <c r="AC24" s="19" t="n"/>
      <c r="AD24" s="19" t="n"/>
      <c r="AE24" s="20" t="n"/>
      <c r="AF24" s="19" t="n"/>
      <c r="AG24" s="20" t="n"/>
    </row>
    <row r="25">
      <c r="A25" s="15" t="n"/>
      <c r="B25" s="15" t="n"/>
      <c r="C25" s="15" t="n"/>
      <c r="D25" s="15" t="n"/>
      <c r="E25" s="15" t="n"/>
      <c r="F25" s="15" t="n"/>
      <c r="G25" s="15" t="n"/>
      <c r="H25" s="19" t="n"/>
      <c r="I25" s="15" t="n"/>
      <c r="J25" s="19" t="n"/>
      <c r="K25" s="15" t="n"/>
      <c r="L25" s="15" t="n"/>
      <c r="M25" s="15" t="n"/>
      <c r="N25" s="15" t="n"/>
      <c r="O25" s="15" t="n"/>
      <c r="P25" s="19" t="n"/>
      <c r="Q25" s="19" t="n"/>
      <c r="R25" s="19" t="n"/>
      <c r="S25" s="20" t="n"/>
      <c r="T25" s="19" t="n"/>
      <c r="U25" s="19" t="n"/>
      <c r="V25" s="19" t="n"/>
      <c r="W25" s="19" t="n"/>
      <c r="X25" s="19" t="n"/>
      <c r="Y25" s="19" t="n"/>
      <c r="Z25" s="19" t="n"/>
      <c r="AA25" s="15" t="n"/>
      <c r="AB25" s="19" t="n"/>
      <c r="AC25" s="19" t="n"/>
      <c r="AD25" s="19" t="n"/>
      <c r="AE25" s="20" t="n"/>
      <c r="AF25" s="19" t="n"/>
      <c r="AG25" s="20" t="n"/>
    </row>
    <row r="26">
      <c r="A26" s="15" t="n"/>
      <c r="B26" s="15" t="n"/>
      <c r="C26" s="15" t="n"/>
      <c r="D26" s="15" t="n"/>
      <c r="E26" s="15" t="n"/>
      <c r="F26" s="15" t="n"/>
      <c r="G26" s="15" t="n"/>
      <c r="H26" s="19" t="n"/>
      <c r="I26" s="15" t="n"/>
      <c r="J26" s="19" t="n"/>
      <c r="K26" s="15" t="n"/>
      <c r="L26" s="15" t="n"/>
      <c r="M26" s="15" t="n"/>
      <c r="N26" s="15" t="n"/>
      <c r="O26" s="15" t="n"/>
      <c r="P26" s="19" t="n"/>
      <c r="Q26" s="19" t="n"/>
      <c r="R26" s="19" t="n"/>
      <c r="S26" s="20" t="n"/>
      <c r="T26" s="19" t="n"/>
      <c r="U26" s="19" t="n"/>
      <c r="V26" s="19" t="n"/>
      <c r="W26" s="19" t="n"/>
      <c r="X26" s="19" t="n"/>
      <c r="Y26" s="19" t="n"/>
      <c r="Z26" s="19" t="n"/>
      <c r="AA26" s="15" t="n"/>
      <c r="AB26" s="19" t="n"/>
      <c r="AC26" s="19" t="n"/>
      <c r="AD26" s="19" t="n"/>
      <c r="AE26" s="20" t="n"/>
      <c r="AF26" s="19" t="n"/>
      <c r="AG26" s="20" t="n"/>
    </row>
    <row r="27">
      <c r="A27" s="15" t="n"/>
      <c r="B27" s="15" t="n"/>
      <c r="C27" s="15" t="n"/>
      <c r="D27" s="15" t="n"/>
      <c r="E27" s="15" t="n"/>
      <c r="F27" s="15" t="n"/>
      <c r="G27" s="15" t="n"/>
      <c r="H27" s="19" t="n"/>
      <c r="I27" s="15" t="n"/>
      <c r="J27" s="19" t="n"/>
      <c r="K27" s="15" t="n"/>
      <c r="L27" s="15" t="n"/>
      <c r="M27" s="15" t="n"/>
      <c r="N27" s="15" t="n"/>
      <c r="O27" s="15" t="n"/>
      <c r="P27" s="19" t="n"/>
      <c r="Q27" s="19" t="n"/>
      <c r="R27" s="19" t="n"/>
      <c r="S27" s="20" t="n"/>
      <c r="T27" s="19" t="n"/>
      <c r="U27" s="19" t="n"/>
      <c r="V27" s="19" t="n"/>
      <c r="W27" s="19" t="n"/>
      <c r="X27" s="19" t="n"/>
      <c r="Y27" s="19" t="n"/>
      <c r="Z27" s="19" t="n"/>
      <c r="AA27" s="15" t="n"/>
      <c r="AB27" s="19" t="n"/>
      <c r="AC27" s="19" t="n"/>
      <c r="AD27" s="19" t="n"/>
      <c r="AE27" s="20" t="n"/>
      <c r="AF27" s="19" t="n"/>
      <c r="AG27" s="20" t="n"/>
    </row>
    <row r="28">
      <c r="A28" s="15" t="n"/>
      <c r="B28" s="15" t="n"/>
      <c r="C28" s="15" t="n"/>
      <c r="D28" s="15" t="n"/>
      <c r="E28" s="15" t="n"/>
      <c r="F28" s="15" t="n"/>
      <c r="G28" s="15" t="n"/>
      <c r="H28" s="19" t="n"/>
      <c r="I28" s="15" t="n"/>
      <c r="J28" s="19" t="n"/>
      <c r="K28" s="15" t="n"/>
      <c r="L28" s="15" t="n"/>
      <c r="M28" s="15" t="n"/>
      <c r="N28" s="15" t="n"/>
      <c r="O28" s="15" t="n"/>
      <c r="P28" s="19" t="n"/>
      <c r="Q28" s="19" t="n"/>
      <c r="R28" s="19" t="n"/>
      <c r="S28" s="20" t="n"/>
      <c r="T28" s="19" t="n"/>
      <c r="U28" s="19" t="n"/>
      <c r="V28" s="19" t="n"/>
      <c r="W28" s="19" t="n"/>
      <c r="X28" s="19" t="n"/>
      <c r="Y28" s="19" t="n"/>
      <c r="Z28" s="19" t="n"/>
      <c r="AA28" s="15" t="n"/>
      <c r="AB28" s="19" t="n"/>
      <c r="AC28" s="19" t="n"/>
      <c r="AD28" s="19" t="n"/>
      <c r="AE28" s="20" t="n"/>
      <c r="AF28" s="19" t="n"/>
      <c r="AG28" s="20" t="n"/>
    </row>
    <row r="29">
      <c r="A29" s="15" t="n"/>
      <c r="B29" s="15" t="n"/>
      <c r="C29" s="15" t="n"/>
      <c r="D29" s="15" t="n"/>
      <c r="E29" s="15" t="n"/>
      <c r="F29" s="15" t="n"/>
      <c r="G29" s="15" t="n"/>
      <c r="H29" s="19" t="n"/>
      <c r="I29" s="15" t="n"/>
      <c r="J29" s="19" t="n"/>
      <c r="K29" s="15" t="n"/>
      <c r="L29" s="15" t="n"/>
      <c r="M29" s="15" t="n"/>
      <c r="N29" s="15" t="n"/>
      <c r="O29" s="15" t="n"/>
      <c r="P29" s="19" t="n"/>
      <c r="Q29" s="19" t="n"/>
      <c r="R29" s="19" t="n"/>
      <c r="S29" s="20" t="n"/>
      <c r="T29" s="19" t="n"/>
      <c r="U29" s="19" t="n"/>
      <c r="V29" s="19" t="n"/>
      <c r="W29" s="19" t="n"/>
      <c r="X29" s="19" t="n"/>
      <c r="Y29" s="19" t="n"/>
      <c r="Z29" s="19" t="n"/>
      <c r="AA29" s="15" t="n"/>
      <c r="AB29" s="19" t="n"/>
      <c r="AC29" s="19" t="n"/>
      <c r="AD29" s="19" t="n"/>
      <c r="AE29" s="20" t="n"/>
      <c r="AF29" s="19" t="n"/>
      <c r="AG29" s="20" t="n"/>
    </row>
    <row r="30">
      <c r="A30" s="15" t="n"/>
      <c r="B30" s="15" t="n"/>
      <c r="C30" s="15" t="n"/>
      <c r="D30" s="15" t="n"/>
      <c r="E30" s="15" t="n"/>
      <c r="F30" s="15" t="n"/>
      <c r="G30" s="15" t="n"/>
      <c r="H30" s="19" t="n"/>
      <c r="I30" s="15" t="n"/>
      <c r="J30" s="19" t="n"/>
      <c r="K30" s="15" t="n"/>
      <c r="L30" s="15" t="n"/>
      <c r="M30" s="15" t="n"/>
      <c r="N30" s="15" t="n"/>
      <c r="O30" s="15" t="n"/>
      <c r="P30" s="19" t="n"/>
      <c r="Q30" s="19" t="n"/>
      <c r="R30" s="19" t="n"/>
      <c r="S30" s="20" t="n"/>
      <c r="T30" s="19" t="n"/>
      <c r="U30" s="19" t="n"/>
      <c r="V30" s="19" t="n"/>
      <c r="W30" s="19" t="n"/>
      <c r="X30" s="19" t="n"/>
      <c r="Y30" s="19" t="n"/>
      <c r="Z30" s="19" t="n"/>
      <c r="AA30" s="15" t="n"/>
      <c r="AB30" s="19" t="n"/>
      <c r="AC30" s="19" t="n"/>
      <c r="AD30" s="19" t="n"/>
      <c r="AE30" s="20" t="n"/>
      <c r="AF30" s="19" t="n"/>
      <c r="AG30" s="20" t="n"/>
    </row>
    <row r="31">
      <c r="A31" s="15" t="n"/>
      <c r="B31" s="15" t="n"/>
      <c r="C31" s="15" t="n"/>
      <c r="D31" s="15" t="n"/>
      <c r="E31" s="15" t="n"/>
      <c r="F31" s="15" t="n"/>
      <c r="G31" s="15" t="n"/>
      <c r="H31" s="19" t="n"/>
      <c r="I31" s="15" t="n"/>
      <c r="J31" s="19" t="n"/>
      <c r="K31" s="15" t="n"/>
      <c r="L31" s="15" t="n"/>
      <c r="M31" s="15" t="n"/>
      <c r="N31" s="15" t="n"/>
      <c r="O31" s="15" t="n"/>
      <c r="P31" s="19" t="n"/>
      <c r="Q31" s="19" t="n"/>
      <c r="R31" s="19" t="n"/>
      <c r="S31" s="20" t="n"/>
      <c r="T31" s="19" t="n"/>
      <c r="U31" s="19" t="n"/>
      <c r="V31" s="19" t="n"/>
      <c r="W31" s="19" t="n"/>
      <c r="X31" s="19" t="n"/>
      <c r="Y31" s="19" t="n"/>
      <c r="Z31" s="19" t="n"/>
      <c r="AA31" s="15" t="n"/>
      <c r="AB31" s="19" t="n"/>
      <c r="AC31" s="19" t="n"/>
      <c r="AD31" s="19" t="n"/>
      <c r="AE31" s="20" t="n"/>
      <c r="AF31" s="19" t="n"/>
      <c r="AG31" s="20" t="n"/>
    </row>
    <row r="32">
      <c r="A32" s="15" t="n"/>
      <c r="B32" s="15" t="n"/>
      <c r="C32" s="15" t="n"/>
      <c r="D32" s="15" t="n"/>
      <c r="E32" s="15" t="n"/>
      <c r="F32" s="15" t="n"/>
      <c r="G32" s="15" t="n"/>
      <c r="H32" s="19" t="n"/>
      <c r="I32" s="15" t="n"/>
      <c r="J32" s="19" t="n"/>
      <c r="K32" s="15" t="n"/>
      <c r="L32" s="15" t="n"/>
      <c r="M32" s="15" t="n"/>
      <c r="N32" s="15" t="n"/>
      <c r="O32" s="15" t="n"/>
      <c r="P32" s="19" t="n"/>
      <c r="Q32" s="19" t="n"/>
      <c r="R32" s="19" t="n"/>
      <c r="S32" s="20" t="n"/>
      <c r="T32" s="19" t="n"/>
      <c r="U32" s="19" t="n"/>
      <c r="V32" s="19" t="n"/>
      <c r="W32" s="19" t="n"/>
      <c r="X32" s="19" t="n"/>
      <c r="Y32" s="19" t="n"/>
      <c r="Z32" s="19" t="n"/>
      <c r="AA32" s="15" t="n"/>
      <c r="AB32" s="19" t="n"/>
      <c r="AC32" s="19" t="n"/>
      <c r="AD32" s="19" t="n"/>
      <c r="AE32" s="20" t="n"/>
      <c r="AF32" s="19" t="n"/>
      <c r="AG32" s="20" t="n"/>
    </row>
    <row r="33">
      <c r="A33" s="15" t="n"/>
      <c r="B33" s="15" t="n"/>
      <c r="C33" s="15" t="n"/>
      <c r="D33" s="15" t="n"/>
      <c r="E33" s="15" t="n"/>
      <c r="F33" s="15" t="n"/>
      <c r="G33" s="15" t="n"/>
      <c r="H33" s="19" t="n"/>
      <c r="I33" s="15" t="n"/>
      <c r="J33" s="19" t="n"/>
      <c r="K33" s="15" t="n"/>
      <c r="L33" s="15" t="n"/>
      <c r="M33" s="15" t="n"/>
      <c r="N33" s="15" t="n"/>
      <c r="O33" s="15" t="n"/>
      <c r="P33" s="19" t="n"/>
      <c r="Q33" s="19" t="n"/>
      <c r="R33" s="19" t="n"/>
      <c r="S33" s="20" t="n"/>
      <c r="T33" s="19" t="n"/>
      <c r="U33" s="19" t="n"/>
      <c r="V33" s="19" t="n"/>
      <c r="W33" s="19" t="n"/>
      <c r="X33" s="19" t="n"/>
      <c r="Y33" s="19" t="n"/>
      <c r="Z33" s="19" t="n"/>
      <c r="AA33" s="15" t="n"/>
      <c r="AB33" s="19" t="n"/>
      <c r="AC33" s="19" t="n"/>
      <c r="AD33" s="19" t="n"/>
      <c r="AE33" s="20" t="n"/>
      <c r="AF33" s="19" t="n"/>
      <c r="AG33" s="20" t="n"/>
    </row>
    <row r="34">
      <c r="A34" s="15" t="n"/>
      <c r="B34" s="15" t="n"/>
      <c r="C34" s="15" t="n"/>
      <c r="D34" s="15" t="n"/>
      <c r="E34" s="15" t="n"/>
      <c r="F34" s="15" t="n"/>
      <c r="G34" s="15" t="n"/>
      <c r="H34" s="19" t="n"/>
      <c r="I34" s="15" t="n"/>
      <c r="J34" s="19" t="n"/>
      <c r="K34" s="15" t="n"/>
      <c r="L34" s="15" t="n"/>
      <c r="M34" s="15" t="n"/>
      <c r="N34" s="15" t="n"/>
      <c r="O34" s="15" t="n"/>
      <c r="P34" s="19" t="n"/>
      <c r="Q34" s="19" t="n"/>
      <c r="R34" s="19" t="n"/>
      <c r="S34" s="20" t="n"/>
      <c r="T34" s="19" t="n"/>
      <c r="U34" s="19" t="n"/>
      <c r="V34" s="19" t="n"/>
      <c r="W34" s="19" t="n"/>
      <c r="X34" s="19" t="n"/>
      <c r="Y34" s="19" t="n"/>
      <c r="Z34" s="19" t="n"/>
      <c r="AA34" s="15" t="n"/>
      <c r="AB34" s="19" t="n"/>
      <c r="AC34" s="19" t="n"/>
      <c r="AD34" s="19" t="n"/>
      <c r="AE34" s="20" t="n"/>
      <c r="AF34" s="19" t="n"/>
      <c r="AG34" s="20" t="n"/>
    </row>
    <row r="35">
      <c r="A35" s="15" t="n"/>
      <c r="B35" s="15" t="n"/>
      <c r="C35" s="15" t="n"/>
      <c r="D35" s="15" t="n"/>
      <c r="E35" s="15" t="n"/>
      <c r="F35" s="15" t="n"/>
      <c r="G35" s="15" t="n"/>
      <c r="H35" s="19" t="n"/>
      <c r="I35" s="15" t="n"/>
      <c r="J35" s="19" t="n"/>
      <c r="K35" s="15" t="n"/>
      <c r="L35" s="15" t="n"/>
      <c r="M35" s="15" t="n"/>
      <c r="N35" s="15" t="n"/>
      <c r="O35" s="15" t="n"/>
      <c r="P35" s="19" t="n"/>
      <c r="Q35" s="19" t="n"/>
      <c r="R35" s="19" t="n"/>
      <c r="S35" s="20" t="n"/>
      <c r="T35" s="19" t="n"/>
      <c r="U35" s="19" t="n"/>
      <c r="V35" s="19" t="n"/>
      <c r="W35" s="19" t="n"/>
      <c r="X35" s="19" t="n"/>
      <c r="Y35" s="19" t="n"/>
      <c r="Z35" s="19" t="n"/>
      <c r="AA35" s="15" t="n"/>
      <c r="AB35" s="19" t="n"/>
      <c r="AC35" s="19" t="n"/>
      <c r="AD35" s="19" t="n"/>
      <c r="AE35" s="20" t="n"/>
      <c r="AF35" s="19" t="n"/>
      <c r="AG35" s="20" t="n"/>
    </row>
    <row r="36">
      <c r="A36" s="15" t="n"/>
      <c r="B36" s="15" t="n"/>
      <c r="C36" s="15" t="n"/>
      <c r="D36" s="15" t="n"/>
      <c r="E36" s="15" t="n"/>
      <c r="F36" s="15" t="n"/>
      <c r="G36" s="15" t="n"/>
      <c r="H36" s="19" t="n"/>
      <c r="I36" s="15" t="n"/>
      <c r="J36" s="19" t="n"/>
      <c r="K36" s="15" t="n"/>
      <c r="L36" s="15" t="n"/>
      <c r="M36" s="15" t="n"/>
      <c r="N36" s="15" t="n"/>
      <c r="O36" s="15" t="n"/>
      <c r="P36" s="19" t="n"/>
      <c r="Q36" s="19" t="n"/>
      <c r="R36" s="19" t="n"/>
      <c r="S36" s="20" t="n"/>
      <c r="T36" s="19" t="n"/>
      <c r="U36" s="19" t="n"/>
      <c r="V36" s="19" t="n"/>
      <c r="W36" s="19" t="n"/>
      <c r="X36" s="19" t="n"/>
      <c r="Y36" s="19" t="n"/>
      <c r="Z36" s="19" t="n"/>
      <c r="AA36" s="15" t="n"/>
      <c r="AB36" s="19" t="n"/>
      <c r="AC36" s="19" t="n"/>
      <c r="AD36" s="19" t="n"/>
      <c r="AE36" s="20" t="n"/>
      <c r="AF36" s="19" t="n"/>
      <c r="AG36" s="20" t="n"/>
    </row>
    <row r="37">
      <c r="A37" s="15" t="n"/>
      <c r="B37" s="15" t="n"/>
      <c r="C37" s="15" t="n"/>
      <c r="D37" s="15" t="n"/>
      <c r="E37" s="15" t="n"/>
      <c r="F37" s="15" t="n"/>
      <c r="G37" s="15" t="n"/>
      <c r="H37" s="19" t="n"/>
      <c r="I37" s="15" t="n"/>
      <c r="J37" s="19" t="n"/>
      <c r="K37" s="15" t="n"/>
      <c r="L37" s="15" t="n"/>
      <c r="M37" s="15" t="n"/>
      <c r="N37" s="15" t="n"/>
      <c r="O37" s="15" t="n"/>
      <c r="P37" s="19" t="n"/>
      <c r="Q37" s="19" t="n"/>
      <c r="R37" s="19" t="n"/>
      <c r="S37" s="20" t="n"/>
      <c r="T37" s="19" t="n"/>
      <c r="U37" s="19" t="n"/>
      <c r="V37" s="19" t="n"/>
      <c r="W37" s="19" t="n"/>
      <c r="X37" s="19" t="n"/>
      <c r="Y37" s="19" t="n"/>
      <c r="Z37" s="19" t="n"/>
      <c r="AA37" s="15" t="n"/>
      <c r="AB37" s="19" t="n"/>
      <c r="AC37" s="19" t="n"/>
      <c r="AD37" s="19" t="n"/>
      <c r="AE37" s="20" t="n"/>
      <c r="AF37" s="19" t="n"/>
      <c r="AG37" s="20" t="n"/>
    </row>
    <row r="38">
      <c r="A38" s="15" t="n"/>
      <c r="B38" s="15" t="n"/>
      <c r="C38" s="15" t="n"/>
      <c r="D38" s="15" t="n"/>
      <c r="E38" s="15" t="n"/>
      <c r="F38" s="15" t="n"/>
      <c r="G38" s="15" t="n"/>
      <c r="H38" s="19" t="n"/>
      <c r="I38" s="15" t="n"/>
      <c r="J38" s="19" t="n"/>
      <c r="K38" s="15" t="n"/>
      <c r="L38" s="15" t="n"/>
      <c r="M38" s="15" t="n"/>
      <c r="N38" s="15" t="n"/>
      <c r="O38" s="15" t="n"/>
      <c r="P38" s="19" t="n"/>
      <c r="Q38" s="19" t="n"/>
      <c r="R38" s="19" t="n"/>
      <c r="S38" s="20" t="n"/>
      <c r="T38" s="19" t="n"/>
      <c r="U38" s="19" t="n"/>
      <c r="V38" s="19" t="n"/>
      <c r="W38" s="19" t="n"/>
      <c r="X38" s="19" t="n"/>
      <c r="Y38" s="19" t="n"/>
      <c r="Z38" s="19" t="n"/>
      <c r="AA38" s="15" t="n"/>
      <c r="AB38" s="19" t="n"/>
      <c r="AC38" s="19" t="n"/>
      <c r="AD38" s="19" t="n"/>
      <c r="AE38" s="20" t="n"/>
      <c r="AF38" s="19" t="n"/>
      <c r="AG38" s="20" t="n"/>
    </row>
    <row r="39">
      <c r="A39" s="15" t="n"/>
      <c r="B39" s="15" t="n"/>
      <c r="C39" s="15" t="n"/>
      <c r="D39" s="15" t="n"/>
      <c r="E39" s="15" t="n"/>
      <c r="F39" s="15" t="n"/>
      <c r="G39" s="15" t="n"/>
      <c r="H39" s="19" t="n"/>
      <c r="I39" s="15" t="n"/>
      <c r="J39" s="19" t="n"/>
      <c r="K39" s="15" t="n"/>
      <c r="L39" s="15" t="n"/>
      <c r="M39" s="15" t="n"/>
      <c r="N39" s="15" t="n"/>
      <c r="O39" s="15" t="n"/>
      <c r="P39" s="19" t="n"/>
      <c r="Q39" s="19" t="n"/>
      <c r="R39" s="19" t="n"/>
      <c r="S39" s="20" t="n"/>
      <c r="T39" s="19" t="n"/>
      <c r="U39" s="19" t="n"/>
      <c r="V39" s="19" t="n"/>
      <c r="W39" s="19" t="n"/>
      <c r="X39" s="19" t="n"/>
      <c r="Y39" s="19" t="n"/>
      <c r="Z39" s="19" t="n"/>
      <c r="AA39" s="15" t="n"/>
      <c r="AB39" s="19" t="n"/>
      <c r="AC39" s="19" t="n"/>
      <c r="AD39" s="19" t="n"/>
      <c r="AE39" s="20" t="n"/>
      <c r="AF39" s="19" t="n"/>
      <c r="AG39" s="20" t="n"/>
    </row>
    <row r="40">
      <c r="A40" s="15" t="n"/>
      <c r="B40" s="15" t="n"/>
      <c r="C40" s="15" t="n"/>
      <c r="D40" s="15" t="n"/>
      <c r="E40" s="15" t="n"/>
      <c r="F40" s="15" t="n"/>
      <c r="G40" s="15" t="n"/>
      <c r="H40" s="19" t="n"/>
      <c r="I40" s="15" t="n"/>
      <c r="J40" s="19" t="n"/>
      <c r="K40" s="15" t="n"/>
      <c r="L40" s="15" t="n"/>
      <c r="M40" s="15" t="n"/>
      <c r="N40" s="15" t="n"/>
      <c r="O40" s="15" t="n"/>
      <c r="P40" s="19" t="n"/>
      <c r="Q40" s="19" t="n"/>
      <c r="R40" s="19" t="n"/>
      <c r="S40" s="20" t="n"/>
      <c r="T40" s="19" t="n"/>
      <c r="U40" s="19" t="n"/>
      <c r="V40" s="19" t="n"/>
      <c r="W40" s="19" t="n"/>
      <c r="X40" s="19" t="n"/>
      <c r="Y40" s="19" t="n"/>
      <c r="Z40" s="19" t="n"/>
      <c r="AA40" s="15" t="n"/>
      <c r="AB40" s="19" t="n"/>
      <c r="AC40" s="19" t="n"/>
      <c r="AD40" s="19" t="n"/>
      <c r="AE40" s="20" t="n"/>
      <c r="AF40" s="19" t="n"/>
      <c r="AG40" s="20" t="n"/>
    </row>
    <row r="41">
      <c r="A41" s="15" t="n"/>
      <c r="B41" s="15" t="n"/>
      <c r="C41" s="15" t="n"/>
      <c r="D41" s="15" t="n"/>
      <c r="E41" s="15" t="n"/>
      <c r="F41" s="15" t="n"/>
      <c r="G41" s="15" t="n"/>
      <c r="H41" s="19" t="n"/>
      <c r="I41" s="15" t="n"/>
      <c r="J41" s="19" t="n"/>
      <c r="K41" s="15" t="n"/>
      <c r="L41" s="15" t="n"/>
      <c r="M41" s="15" t="n"/>
      <c r="N41" s="15" t="n"/>
      <c r="O41" s="15" t="n"/>
      <c r="P41" s="19" t="n"/>
      <c r="Q41" s="19" t="n"/>
      <c r="R41" s="19" t="n"/>
      <c r="S41" s="20" t="n"/>
      <c r="T41" s="19" t="n"/>
      <c r="U41" s="19" t="n"/>
      <c r="V41" s="19" t="n"/>
      <c r="W41" s="19" t="n"/>
      <c r="X41" s="19" t="n"/>
      <c r="Y41" s="19" t="n"/>
      <c r="Z41" s="19" t="n"/>
      <c r="AA41" s="15" t="n"/>
      <c r="AB41" s="19" t="n"/>
      <c r="AC41" s="19" t="n"/>
      <c r="AD41" s="19" t="n"/>
      <c r="AE41" s="20" t="n"/>
      <c r="AF41" s="19" t="n"/>
      <c r="AG41" s="20" t="n"/>
    </row>
    <row r="42">
      <c r="A42" s="15" t="n"/>
      <c r="B42" s="15" t="n"/>
      <c r="C42" s="15" t="n"/>
      <c r="D42" s="15" t="n"/>
      <c r="E42" s="15" t="n"/>
      <c r="F42" s="15" t="n"/>
      <c r="G42" s="15" t="n"/>
      <c r="H42" s="19" t="n"/>
      <c r="I42" s="15" t="n"/>
      <c r="J42" s="19" t="n"/>
      <c r="K42" s="15" t="n"/>
      <c r="L42" s="15" t="n"/>
      <c r="M42" s="15" t="n"/>
      <c r="N42" s="15" t="n"/>
      <c r="O42" s="15" t="n"/>
      <c r="P42" s="19" t="n"/>
      <c r="Q42" s="19" t="n"/>
      <c r="R42" s="19" t="n"/>
      <c r="S42" s="20" t="n"/>
      <c r="T42" s="19" t="n"/>
      <c r="U42" s="19" t="n"/>
      <c r="V42" s="19" t="n"/>
      <c r="W42" s="19" t="n"/>
      <c r="X42" s="19" t="n"/>
      <c r="Y42" s="19" t="n"/>
      <c r="Z42" s="19" t="n"/>
      <c r="AA42" s="15" t="n"/>
      <c r="AB42" s="19" t="n"/>
      <c r="AC42" s="19" t="n"/>
      <c r="AD42" s="19" t="n"/>
      <c r="AE42" s="20" t="n"/>
      <c r="AF42" s="19" t="n"/>
      <c r="AG42" s="20" t="n"/>
    </row>
    <row r="43">
      <c r="A43" s="15" t="n"/>
      <c r="B43" s="15" t="n"/>
      <c r="C43" s="15" t="n"/>
      <c r="D43" s="15" t="n"/>
      <c r="E43" s="15" t="n"/>
      <c r="F43" s="15" t="n"/>
      <c r="G43" s="15" t="n"/>
      <c r="H43" s="19" t="n"/>
      <c r="I43" s="15" t="n"/>
      <c r="J43" s="19" t="n"/>
      <c r="K43" s="15" t="n"/>
      <c r="L43" s="15" t="n"/>
      <c r="M43" s="15" t="n"/>
      <c r="N43" s="15" t="n"/>
      <c r="O43" s="15" t="n"/>
      <c r="P43" s="19" t="n"/>
      <c r="Q43" s="19" t="n"/>
      <c r="R43" s="19" t="n"/>
      <c r="S43" s="20" t="n"/>
      <c r="T43" s="19" t="n"/>
      <c r="U43" s="19" t="n"/>
      <c r="V43" s="19" t="n"/>
      <c r="W43" s="19" t="n"/>
      <c r="X43" s="19" t="n"/>
      <c r="Y43" s="19" t="n"/>
      <c r="Z43" s="19" t="n"/>
      <c r="AA43" s="15" t="n"/>
      <c r="AB43" s="19" t="n"/>
      <c r="AC43" s="19" t="n"/>
      <c r="AD43" s="19" t="n"/>
      <c r="AE43" s="20" t="n"/>
      <c r="AF43" s="19" t="n"/>
      <c r="AG43" s="20" t="n"/>
    </row>
    <row r="44">
      <c r="A44" s="15" t="n"/>
      <c r="B44" s="15" t="n"/>
      <c r="C44" s="15" t="n"/>
      <c r="D44" s="15" t="n"/>
      <c r="E44" s="15" t="n"/>
      <c r="F44" s="15" t="n"/>
      <c r="G44" s="15" t="n"/>
      <c r="H44" s="19" t="n"/>
      <c r="I44" s="15" t="n"/>
      <c r="J44" s="19" t="n"/>
      <c r="K44" s="15" t="n"/>
      <c r="L44" s="15" t="n"/>
      <c r="M44" s="15" t="n"/>
      <c r="N44" s="15" t="n"/>
      <c r="O44" s="15" t="n"/>
      <c r="P44" s="19" t="n"/>
      <c r="Q44" s="19" t="n"/>
      <c r="R44" s="19" t="n"/>
      <c r="S44" s="20" t="n"/>
      <c r="T44" s="19" t="n"/>
      <c r="U44" s="19" t="n"/>
      <c r="V44" s="19" t="n"/>
      <c r="W44" s="19" t="n"/>
      <c r="X44" s="19" t="n"/>
      <c r="Y44" s="19" t="n"/>
      <c r="Z44" s="19" t="n"/>
      <c r="AA44" s="15" t="n"/>
      <c r="AB44" s="19" t="n"/>
      <c r="AC44" s="19" t="n"/>
      <c r="AD44" s="19" t="n"/>
      <c r="AE44" s="20" t="n"/>
      <c r="AF44" s="19" t="n"/>
      <c r="AG44" s="20" t="n"/>
    </row>
    <row r="45">
      <c r="B45" s="21" t="inlineStr">
        <is>
          <t>TONG CONG</t>
        </is>
      </c>
      <c r="Q45" s="22">
        <f>SUM(Q5:Q44)</f>
        <v/>
      </c>
      <c r="S45" s="22">
        <f>SUM(S5:S44)</f>
        <v/>
      </c>
      <c r="Z45" s="22">
        <f>SUM(Z5:Z44)</f>
        <v/>
      </c>
      <c r="AD45" s="22">
        <f>SUM(AD5:AD44)</f>
        <v/>
      </c>
      <c r="AE45" s="22">
        <f>SUM(AE5:AE44)</f>
        <v/>
      </c>
      <c r="AF45" s="22">
        <f>SUM(AF5:AF44)</f>
        <v/>
      </c>
      <c r="AG45" s="22">
        <f>SUM(AG5:AG44)</f>
        <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cols>
    <col width="42" customWidth="1" min="1" max="1"/>
    <col width="118" customWidth="1" min="2" max="2"/>
  </cols>
  <sheetData>
    <row r="1">
      <c r="A1" s="1" t="inlineStr">
        <is>
          <t>HUONG DAN SU DUNG BANG LUONG 2026</t>
        </is>
      </c>
    </row>
    <row r="3">
      <c r="A3" s="23" t="inlineStr">
        <is>
          <t>1. Thu tu dien</t>
        </is>
      </c>
    </row>
    <row r="4" ht="30" customHeight="1">
      <c r="B4" s="24" t="inlineStr">
        <is>
          <t>Buoc 1: mo sheet Tham so, kiem tra muc giam tru, muc tham chieu, luong toi thieu vung va so ngay cong chuan cua thang.</t>
        </is>
      </c>
    </row>
    <row r="5" ht="30" customHeight="1">
      <c r="B5" s="24" t="inlineStr">
        <is>
          <t>Buoc 2: mo sheet Bang luong, nhap cac o mau vang cho tung nhan vien. Cot mau xam va mau xanh tu tinh, khong sua.</t>
        </is>
      </c>
    </row>
    <row r="6" ht="30" customHeight="1">
      <c r="B6" s="24" t="inlineStr">
        <is>
          <t>Buoc 3: doi chieu dong TONG CONG voi so tien thuc chuyen va voi to khai thue.</t>
        </is>
      </c>
    </row>
    <row r="7">
      <c r="A7" s="23" t="inlineStr">
        <is>
          <t>2. Hai muc tran bao hiem khac nhau</t>
        </is>
      </c>
    </row>
    <row r="8" ht="30" customHeight="1">
      <c r="B8" s="24" t="inlineStr">
        <is>
          <t>Day la cho sai nhieu nhat. BHXH va BHYT ap tran 20 lan muc tham chieu, tuc 50.600.000 dong tu 01/7/2026.</t>
        </is>
      </c>
    </row>
    <row r="9" ht="30" customHeight="1">
      <c r="B9" s="24" t="inlineStr">
        <is>
          <t>BHTN ap tran 20 lan luong toi thieu vung, vung I la 106.200.000 dong. Hai tran nay khac nhau nen file tach thanh hai cot rieng.</t>
        </is>
      </c>
    </row>
    <row r="10" ht="30" customHeight="1">
      <c r="B10" s="24" t="inlineStr">
        <is>
          <t>Nguoi luong 55 trieu bi ap tran o BHXH va BHYT nhung chua bi ap tran o BHTN. Bang luong dung mot tran duy nhat se tinh sai.</t>
        </is>
      </c>
    </row>
    <row r="11">
      <c r="A11" s="23" t="inlineStr">
        <is>
          <t>3. Phan lam them gio duoc mien thue</t>
        </is>
      </c>
    </row>
    <row r="12" ht="30" customHeight="1">
      <c r="B12" s="24" t="inlineStr">
        <is>
          <t>Tien lam them gio tinh theo 150%, 200%, 300% don gia gio. Nhung chi phan vuot tren 100% la duoc mien thue thu nhap ca nhan.</t>
        </is>
      </c>
    </row>
    <row r="13" ht="30" customHeight="1">
      <c r="B13" s="24" t="inlineStr">
        <is>
          <t>Vi du OT ngay thuong 150%: phan 100% chiu thue, phan 50% duoc mien. File tach san o cot Phan OT duoc mien thue.</t>
        </is>
      </c>
    </row>
    <row r="14" ht="30" customHeight="1">
      <c r="B14" s="24" t="inlineStr">
        <is>
          <t>Lam dem co muc 210%, 270%, 390%. Neu co lam dem, hay bo sung cot tuong ung theo cung nguyen tac.</t>
        </is>
      </c>
    </row>
    <row r="15">
      <c r="A15" s="23" t="inlineStr">
        <is>
          <t>4. Thue thu nhap ca nhan</t>
        </is>
      </c>
    </row>
    <row r="16" ht="30" customHeight="1">
      <c r="B16" s="24" t="inlineStr">
        <is>
          <t>Can cu la Luat Thue thu nhap ca nhan so 109/2025/QH15, ap dung cho toan bo ky tinh thue nam 2026.</t>
        </is>
      </c>
    </row>
    <row r="17" ht="30" customHeight="1">
      <c r="B17" s="24" t="inlineStr">
        <is>
          <t>Bieu thue 2026 co 5 bac, thay bieu 7 bac truoc day. Cot Thue TNCN dung chuoi IF theo dung 5 bac, xem sheet Bieu thue TNCN de doi chieu.</t>
        </is>
      </c>
    </row>
    <row r="18" ht="30" customHeight="1">
      <c r="B18" s="24" t="inlineStr">
        <is>
          <t>Giam tru ban than 15.500.000 dong, moi nguoi phu thuoc 6.200.000 dong moi thang, ap dung tu ky tinh thue 2026.</t>
        </is>
      </c>
    </row>
    <row r="19">
      <c r="A19" s="23" t="inlineStr">
        <is>
          <t>5. Luong dong bao hiem co the khac luong chinh</t>
        </is>
      </c>
    </row>
    <row r="20" ht="30" customHeight="1">
      <c r="B20" s="24" t="inlineStr">
        <is>
          <t>File tach cot Luong chinh theo HD va cot Luong dong BH. Luong dong BH phai theo dung hop dong lao dong va khong duoc thap hon luong toi thieu vung.</t>
        </is>
      </c>
    </row>
    <row r="21">
      <c r="A21" s="23" t="inlineStr">
        <is>
          <t>6. Ba moc moi cua nam 2026 can biet</t>
        </is>
      </c>
    </row>
    <row r="22" ht="30" customHeight="1">
      <c r="B22" s="24" t="inlineStr">
        <is>
          <t>Tien an giua ca, an trua: nguong mien thue la 1.200.000 dong / nguoi / thang theo Dieu 8 Nghi dinh 253/2026/ND-CP. Muc tran 730.000 dong truoc day khong con hieu luc, bang luong nao con dung 730.000 la dang tinh sai.</t>
        </is>
      </c>
    </row>
    <row r="23" ht="30" customHeight="1">
      <c r="B23" s="24" t="inlineStr">
        <is>
          <t>Chi phi y te va giao duc: ca nhan duoc giam tru toi da 47.000.000 dong / nam. Khoan nay khai khi quyet toan thue, khong tru hang thang, nen file khong co cot rieng.</t>
        </is>
      </c>
    </row>
    <row r="24" ht="30" customHeight="1">
      <c r="B24" s="24" t="inlineStr">
        <is>
          <t>Thu nhap vang lai: nguong khau tru 10% da nang len 5.000.000 dong / lan. Ap dung cho nguoi khong co hop dong lao dong, khong thuoc pham vi file nay.</t>
        </is>
      </c>
    </row>
    <row r="25">
      <c r="A25" s="23" t="inlineStr">
        <is>
          <t>7. Gioi han cua file</t>
        </is>
      </c>
    </row>
    <row r="26" ht="30" customHeight="1">
      <c r="B26" s="24" t="inlineStr">
        <is>
          <t>File khong xu ly: lam dem, nguoi nuoc ngoai, hop dong duoi 1 thang, thu nhap tu nhieu noi, quyet toan thue cuoi nam, truy linh va truy thu.</t>
        </is>
      </c>
    </row>
    <row r="27" ht="30" customHeight="1">
      <c r="B27" s="24" t="inlineStr">
        <is>
          <t>File khong thay the bang thanh toan tien luong la chung tu ke toan. Bang thanh toan phai co du chu ky theo quy dinh.</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2026-10-22T08:39:30Z</dcterms:created>
  <dcterms:modified xmlns:dcterms="http://purl.org/dc/terms/" xmlns:xsi="http://www.w3.org/2001/XMLSchema-instance" xsi:type="dcterms:W3CDTF">2026-10-22T08:39:30Z</dcterms:modified>
</cp:coreProperties>
</file>