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6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11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12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-Báo cáo KH tiềm năng" sheetId="1" r:id="rId4"/>
    <sheet state="visible" name="Blank-Báo cáo KH tiềm năng" sheetId="2" r:id="rId5"/>
    <sheet state="visible" name="Mẫu-Tỉ lệ giữ chân KH" sheetId="3" r:id="rId6"/>
    <sheet state="visible" name="Blank-Tỉ lệ giữ chân KH" sheetId="4" r:id="rId7"/>
    <sheet state="visible" name="Mẫu-Mức độ hài lòng của KH" sheetId="5" r:id="rId8"/>
    <sheet state="visible" name="Blank-Mức độ hài lòng của KH" sheetId="6" r:id="rId9"/>
    <sheet state="visible" name="Chi phí chuyển đổi KH" sheetId="7" r:id="rId10"/>
    <sheet state="visible" name="Blank-Chi phí chuyển đổi KH" sheetId="8" r:id="rId11"/>
  </sheets>
  <definedNames>
    <definedName localSheetId="5" name="periods">'Blank-Mức độ hài lòng của KH'!$C$17:$C$66</definedName>
    <definedName localSheetId="4" name="data">'Mẫu-Mức độ hài lòng của KH'!$B$17:$M$66</definedName>
    <definedName localSheetId="4" name="periods">'Mẫu-Mức độ hài lòng của KH'!$C$17:$C$66</definedName>
    <definedName localSheetId="4" name="titles">'Mẫu-Mức độ hài lòng của KH'!$B$16:$M$16</definedName>
    <definedName localSheetId="5" name="period">'Blank-Mức độ hài lòng của KH'!$C$69</definedName>
    <definedName localSheetId="5" name="data">'Blank-Mức độ hài lòng của KH'!$B$17:$M$66</definedName>
    <definedName localSheetId="4" name="period">'Mẫu-Mức độ hài lòng của KH'!$C$69</definedName>
    <definedName localSheetId="5" name="titles">'Blank-Mức độ hài lòng của KH'!$B$16:$M$16</definedName>
    <definedName hidden="1" name="Google_Sheet_Link_1004917170_1498171240">periods</definedName>
    <definedName hidden="1" name="Google_Sheet_Link_1254514238_1561573846">titles</definedName>
    <definedName hidden="1" name="Google_Sheet_Link_1542425018_1498171240">data</definedName>
    <definedName hidden="1" name="Google_Sheet_Link_1576413424_1498171240">period</definedName>
    <definedName hidden="1" name="Google_Sheet_Link_1855226237_1561573846">periods</definedName>
    <definedName hidden="1" name="Google_Sheet_Link_204610068_1561573846">period</definedName>
    <definedName hidden="1" name="Google_Sheet_Link_2122158733_1561573846">data</definedName>
    <definedName hidden="1" name="Google_Sheet_Link_789004475_1498171240">titles</definedName>
  </definedNames>
  <calcPr/>
  <extLst>
    <ext uri="GoogleSheetsCustomDataVersion2">
      <go:sheetsCustomData xmlns:go="http://customooxmlschemas.google.com/" r:id="rId12" roundtripDataChecksum="8Nv15TTglpkukYYjlCZct43A9s/MxNJtQNLQ1S0UyN8="/>
    </ext>
  </extLst>
</workbook>
</file>

<file path=xl/sharedStrings.xml><?xml version="1.0" encoding="utf-8"?>
<sst xmlns="http://schemas.openxmlformats.org/spreadsheetml/2006/main" count="203" uniqueCount="106">
  <si>
    <t>MẪU BÁO CÁO TỈ LỆ GIỮ CHÂN KHÁCH HÀNG</t>
  </si>
  <si>
    <t>DỮ LIỆU KHÁCH HÀNG</t>
  </si>
  <si>
    <t>LƯỢT MUA HÀNG 
(LẦN)</t>
  </si>
  <si>
    <t>KHÁCH HÀNG THÁNG NÀY
(NGƯỜI)</t>
  </si>
  <si>
    <t>KHÁCH HÀNG THÁNG TRƯỚC
(NGƯỜI)</t>
  </si>
  <si>
    <t>1 - 5</t>
  </si>
  <si>
    <t>6 - 10</t>
  </si>
  <si>
    <t xml:space="preserve">11 - 20 </t>
  </si>
  <si>
    <t>MẪU BÁO CÁO KHÁCH HÀNG TIỀM NĂNG</t>
  </si>
  <si>
    <t>21 - 25</t>
  </si>
  <si>
    <t>26 - 30</t>
  </si>
  <si>
    <t>31 - 35</t>
  </si>
  <si>
    <t>36 - 40</t>
  </si>
  <si>
    <t>41 - 45</t>
  </si>
  <si>
    <t>46 - 50</t>
  </si>
  <si>
    <t>KHÁCH HÀNG TIỀM NĂNG</t>
  </si>
  <si>
    <t>50 - 100</t>
  </si>
  <si>
    <t>101 – 150</t>
  </si>
  <si>
    <t>151 – 200</t>
  </si>
  <si>
    <t>201 – 250</t>
  </si>
  <si>
    <t>MỤC TIÊU</t>
  </si>
  <si>
    <t>&gt; 251</t>
  </si>
  <si>
    <t>% MỤC TIÊU</t>
  </si>
  <si>
    <t>SỐ LƯỢNG KHÁCH HÀNG TIỀM NĂNG PHÂN THEO NGUỒN</t>
  </si>
  <si>
    <t>DOANH THU KHÁCH HÀNG TIỀM NĂNG MANG LẠI PHÂN THEO NGUỒN</t>
  </si>
  <si>
    <t>KHÁCH HÀNG TIỀM NĂNG TRONG 30 NGÀY</t>
  </si>
  <si>
    <t>NGÀY</t>
  </si>
  <si>
    <t>KHÁCH HÀNG</t>
  </si>
  <si>
    <t>NGUỒN KHÁCH HÀNG</t>
  </si>
  <si>
    <t>NGUỒN 1</t>
  </si>
  <si>
    <t>NGUỒN 2</t>
  </si>
  <si>
    <t>NGUỒN 3</t>
  </si>
  <si>
    <t>NGUỒN 4</t>
  </si>
  <si>
    <t>NGUỒN 5</t>
  </si>
  <si>
    <t>NGUỒN 6</t>
  </si>
  <si>
    <t>NGUỒN 7</t>
  </si>
  <si>
    <t>NGUỒN 8</t>
  </si>
  <si>
    <t>NGUỒN 9</t>
  </si>
  <si>
    <t>NGUỒN 10</t>
  </si>
  <si>
    <t>NGUỒN 11</t>
  </si>
  <si>
    <t>NGUỒN 12</t>
  </si>
  <si>
    <t>TỔNG KHÁCH HÀNG TIỀM NĂNG THEO NGÀY</t>
  </si>
  <si>
    <t>KH TỰ LIÊN HỆ</t>
  </si>
  <si>
    <t>GỌI ĐIỆN CHÀO HÀNG</t>
  </si>
  <si>
    <t xml:space="preserve"> EMAIL MARKETING</t>
  </si>
  <si>
    <t>QUẢNG CÁO GOOGLE</t>
  </si>
  <si>
    <t>QUẢNG CÁO FACEBOOK</t>
  </si>
  <si>
    <t>WEBSITE</t>
  </si>
  <si>
    <t>ZALO</t>
  </si>
  <si>
    <t>TWITTER</t>
  </si>
  <si>
    <t>SÀN THƯƠNG MẠI ĐIỆN TỬ</t>
  </si>
  <si>
    <t>KH ĐƯỢC GIỚI THIỆU</t>
  </si>
  <si>
    <t>HỘI THẢO</t>
  </si>
  <si>
    <t>HỘI CHỢ</t>
  </si>
  <si>
    <t>TỔNG</t>
  </si>
  <si>
    <t>TỔNG KHÁCH HÀNG TIỀM NĂNG PHÂN THEO NGUỒN</t>
  </si>
  <si>
    <t>TỔNG SỐ LƯỢNG</t>
  </si>
  <si>
    <t>TỔNG GIÁ TRỊ</t>
  </si>
  <si>
    <t>GIÁ TRỊ TRÊN MỖI KH</t>
  </si>
  <si>
    <t>TỔNG DOANH THU</t>
  </si>
  <si>
    <t>MẪU BÁO CÁO ĐÁNH GIÁ MỨC ĐỘ HÀI LÒNG CỦA KHÁC HÀNG</t>
  </si>
  <si>
    <t>https://bit.ly/3hiHcum</t>
  </si>
  <si>
    <t>HÀNG ĐÃ BÁN</t>
  </si>
  <si>
    <t>PHẢN HỒI TIÊU CỰC</t>
  </si>
  <si>
    <t>PHẢN HỒI TÍCH CỰC</t>
  </si>
  <si>
    <t>KHIẾU NẠI CHƯA ĐƯỢC GIẢI QUYẾT</t>
  </si>
  <si>
    <t>KHIẾU NẠI ĐÃ ĐƯỢC GIẢI QUYẾT</t>
  </si>
  <si>
    <t>CÁC VẤN ĐỀ CHƯA GIẢI QUYẾT</t>
  </si>
  <si>
    <t>CÁC VẤN ĐỀ ĐÃ GIẢI QUYẾT</t>
  </si>
  <si>
    <t>KHÔNG KHUYẾN KHÍCH MUA HÀNG</t>
  </si>
  <si>
    <t>KHUYẾN KHÍCH MUA HÀNG</t>
  </si>
  <si>
    <t>THỜI ĐIỂM</t>
  </si>
  <si>
    <t>HÀNG ĐÃ BÁN
(SẢN PHẨM)</t>
  </si>
  <si>
    <t>PHẢN HỒI TIÊU CỰC
(LƯỢT)</t>
  </si>
  <si>
    <t>PHẢN HỒI TÍCH CỰC
(LƯỢT)</t>
  </si>
  <si>
    <t>KHIẾU NẠI
(LƯỢT)</t>
  </si>
  <si>
    <t>KHIẾU NẠI CHƯA ĐƯỢC GIẢI QUYẾT
(LƯỢT)</t>
  </si>
  <si>
    <t>KHIẾU NẠI ĐÃ ĐƯỢC GIẢI QUYẾT
(LƯỢT)</t>
  </si>
  <si>
    <t>CÁC VẤN ĐỀ CHƯA GIẢI QUYẾT
(LƯỢT)</t>
  </si>
  <si>
    <t>CÁC VẤN ĐỀ ĐÃ GIẢI QUYẾT (LƯỢT)</t>
  </si>
  <si>
    <t>KHÔNG KHUYẾN KHÍCH MUA HÀNG
(LƯỢT)</t>
  </si>
  <si>
    <t>KHUYẾN KHÍCH MUA HÀNG (LƯỢT)</t>
  </si>
  <si>
    <t>Tháng trước</t>
  </si>
  <si>
    <t>Hiện tại</t>
  </si>
  <si>
    <t>DỮ LIỆU THU THẬP ĐƯỢC</t>
  </si>
  <si>
    <t xml:space="preserve">DỮ LIỆU  </t>
  </si>
  <si>
    <t>HIỆN TẠI</t>
  </si>
  <si>
    <t>THÁNG TRƯỚC</t>
  </si>
  <si>
    <t>THAY ĐỔI</t>
  </si>
  <si>
    <t>% THAY ĐỔI</t>
  </si>
  <si>
    <t>MẪU BÁO CÁO CHI PHÍ CHUYỂN ĐỔI KHÁCH HÀNG (CAC)</t>
  </si>
  <si>
    <t>https://bit.ly/3A2bQzm</t>
  </si>
  <si>
    <t>Chi phí chuyển đổi khách hàng (CAC)</t>
  </si>
  <si>
    <t>Chi phí bán hàng</t>
  </si>
  <si>
    <t>Chi phí tiếp thị</t>
  </si>
  <si>
    <t>Khách hàng mới</t>
  </si>
  <si>
    <t>Chi phí chuyển đổi khách hàng</t>
  </si>
  <si>
    <t>GIÁ TRỊ LÂU DÀI CỦA 1 KHÁCH HÀNG (CLV)</t>
  </si>
  <si>
    <t>Giá trị lâu dài trên 1 Khách hàng (CLV)</t>
  </si>
  <si>
    <t>Doanh thu trung bình/ KH/ Năm</t>
  </si>
  <si>
    <t>Thời gian gắn bó trung bình của 1 KH (Năm)</t>
  </si>
  <si>
    <t>Giá trị lâu dài trên 1 KH</t>
  </si>
  <si>
    <t>CHI PHÍ CHUYỂN ĐỔI KH VS. GIÁ TRỊ CỦA 1 KH 
(CAC-TO-CLV)</t>
  </si>
  <si>
    <t>Chi phí chuyển đổi KH so với Giá trị của khách hàng đem lại (CAC-TO-CLV)</t>
  </si>
  <si>
    <t>Giá trị lâu dài của khách hàng</t>
  </si>
  <si>
    <t>CAC-to-CLV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</si>
</sst>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\ [$đ-42A]"/>
    <numFmt numFmtId="165" formatCode="mm/dd/yyyy"/>
    <numFmt numFmtId="166" formatCode="_(* #,##0_);_(* \(#,##0\);_(* &quot;-&quot;??_);_(@_)"/>
    <numFmt numFmtId="167" formatCode="0.0"/>
  </numFmts>
  <fonts count="47">
    <font>
      <sz val="10.0"/>
      <color rgb="FF000000"/>
      <name val="Arial"/>
      <scheme val="minor"/>
    </font>
    <font>
      <sz val="10.0"/>
      <color rgb="FF434343"/>
      <name val="Arial"/>
    </font>
    <font>
      <b/>
      <sz val="20.0"/>
      <color rgb="FF434343"/>
      <name val="Arial"/>
    </font>
    <font>
      <color theme="1"/>
      <name val="Arial"/>
    </font>
    <font>
      <b/>
      <sz val="10.0"/>
      <color rgb="FF434343"/>
      <name val="Arial"/>
    </font>
    <font>
      <u/>
      <sz val="10.0"/>
      <color rgb="FF434343"/>
      <name val="Arial"/>
    </font>
    <font>
      <sz val="12.0"/>
      <color theme="1"/>
      <name val="Arial"/>
    </font>
    <font>
      <sz val="10.0"/>
      <color theme="1"/>
      <name val="Arial"/>
    </font>
    <font>
      <b/>
      <sz val="14.0"/>
      <color rgb="FFFFFFFF"/>
      <name val="Arial"/>
    </font>
    <font/>
    <font>
      <b/>
      <sz val="10.0"/>
      <color rgb="FFBFBFBF"/>
      <name val="Arial"/>
    </font>
    <font>
      <b/>
      <sz val="10.0"/>
      <color rgb="FFFFFFFF"/>
      <name val="Arial"/>
    </font>
    <font>
      <b/>
      <sz val="10.0"/>
      <color theme="1"/>
      <name val="Arial"/>
    </font>
    <font>
      <b/>
      <sz val="22.0"/>
      <color rgb="FF434343"/>
      <name val="Arial"/>
    </font>
    <font>
      <b/>
      <sz val="20.0"/>
      <color rgb="FF666666"/>
      <name val="Arial"/>
    </font>
    <font>
      <b/>
      <sz val="16.0"/>
      <color theme="1"/>
      <name val="Arial"/>
    </font>
    <font>
      <b/>
      <sz val="28.0"/>
      <color theme="1"/>
      <name val="Arial"/>
    </font>
    <font>
      <b/>
      <sz val="14.0"/>
      <color theme="1"/>
      <name val="Arial"/>
    </font>
    <font>
      <b/>
      <sz val="18.0"/>
      <color rgb="FF434343"/>
      <name val="Arial"/>
    </font>
    <font>
      <sz val="11.0"/>
      <color rgb="FF000000"/>
      <name val="Inconsolata"/>
    </font>
    <font>
      <b/>
      <sz val="18.0"/>
      <color rgb="FF7F7F7F"/>
      <name val="Arial"/>
    </font>
    <font>
      <sz val="13.0"/>
      <color rgb="FF222222"/>
      <name val="Roboto Condensed"/>
    </font>
    <font>
      <sz val="11.0"/>
      <color theme="1"/>
      <name val="Arial"/>
    </font>
    <font>
      <b/>
      <sz val="24.0"/>
      <color theme="1"/>
      <name val="Arial"/>
    </font>
    <font>
      <sz val="12.0"/>
      <color rgb="FF222222"/>
      <name val="Roboto Condensed"/>
    </font>
    <font>
      <b/>
      <sz val="16.0"/>
      <color rgb="FFFFFFFF"/>
      <name val="Arial"/>
    </font>
    <font>
      <b/>
      <sz val="10.0"/>
      <color theme="0"/>
      <name val="Arial"/>
    </font>
    <font>
      <b/>
      <sz val="14.0"/>
      <color theme="0"/>
      <name val="Arial"/>
    </font>
    <font>
      <b/>
      <sz val="20.0"/>
      <color rgb="FF7F7F7F"/>
      <name val="Arial"/>
    </font>
    <font>
      <b/>
      <sz val="10.0"/>
      <color rgb="FFA5A5A5"/>
      <name val="Arial"/>
    </font>
    <font>
      <sz val="10.0"/>
      <color rgb="FF000000"/>
      <name val="Arial"/>
    </font>
    <font>
      <sz val="10.0"/>
      <color rgb="FFFFFFFF"/>
      <name val="Arial"/>
    </font>
    <font>
      <b/>
      <sz val="28.0"/>
      <color rgb="FF7F7F7F"/>
      <name val="Arial"/>
    </font>
    <font>
      <b/>
      <sz val="12.0"/>
      <color rgb="FF7F7F7F"/>
      <name val="Arial"/>
    </font>
    <font>
      <sz val="10.0"/>
      <color rgb="FF3F3F3F"/>
      <name val="Arial"/>
    </font>
    <font>
      <sz val="10.0"/>
      <color theme="0"/>
      <name val="Arial"/>
    </font>
    <font>
      <b/>
      <sz val="20.0"/>
      <color theme="0"/>
      <name val="Arial"/>
    </font>
    <font>
      <b/>
      <sz val="20.0"/>
      <color theme="1"/>
      <name val="Arial"/>
    </font>
    <font>
      <b/>
      <sz val="10.0"/>
      <color rgb="FF000000"/>
      <name val="Arial"/>
    </font>
    <font>
      <b/>
      <sz val="10.0"/>
      <color rgb="FF0C0C0C"/>
      <name val="Arial"/>
    </font>
    <font>
      <b/>
      <sz val="12.0"/>
      <color rgb="FFFFFFFF"/>
      <name val="Arial"/>
    </font>
    <font>
      <u/>
      <sz val="10.0"/>
      <color rgb="FFFFFFFF"/>
      <name val="Arial"/>
    </font>
    <font>
      <sz val="12.0"/>
      <color rgb="FFFFFFFF"/>
      <name val="Arial"/>
    </font>
    <font>
      <sz val="12.0"/>
      <color rgb="FF2D3E50"/>
      <name val="Arial"/>
    </font>
    <font>
      <b/>
      <sz val="12.0"/>
      <color rgb="FF2D3E50"/>
      <name val="Arial"/>
    </font>
    <font>
      <sz val="13.0"/>
      <color rgb="FF2D3E50"/>
      <name val="Avenir"/>
    </font>
    <font>
      <b/>
      <sz val="13.0"/>
      <color rgb="FFFFFFFF"/>
      <name val="Avenir"/>
    </font>
  </fonts>
  <fills count="2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F9000"/>
        <bgColor rgb="FFBF9000"/>
      </patternFill>
    </fill>
    <fill>
      <patternFill patternType="solid">
        <fgColor rgb="FF7F7F7F"/>
        <bgColor rgb="FF7F7F7F"/>
      </patternFill>
    </fill>
    <fill>
      <patternFill patternType="solid">
        <fgColor rgb="FF44546A"/>
        <bgColor rgb="FF44546A"/>
      </patternFill>
    </fill>
    <fill>
      <patternFill patternType="solid">
        <fgColor rgb="FFD6DCE4"/>
        <bgColor rgb="FFD6DCE4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D0CECE"/>
        <bgColor rgb="FFD0CECE"/>
      </patternFill>
    </fill>
    <fill>
      <patternFill patternType="solid">
        <fgColor theme="1"/>
        <bgColor theme="1"/>
      </patternFill>
    </fill>
    <fill>
      <patternFill patternType="solid">
        <fgColor rgb="FF8496B0"/>
        <bgColor rgb="FF8496B0"/>
      </patternFill>
    </fill>
    <fill>
      <patternFill patternType="solid">
        <fgColor rgb="FF3F3F3F"/>
        <bgColor rgb="FF3F3F3F"/>
      </patternFill>
    </fill>
    <fill>
      <patternFill patternType="solid">
        <fgColor rgb="FF8EAADB"/>
        <bgColor rgb="FF8EAADB"/>
      </patternFill>
    </fill>
    <fill>
      <patternFill patternType="solid">
        <fgColor rgb="FF595959"/>
        <bgColor rgb="FF595959"/>
      </patternFill>
    </fill>
    <fill>
      <patternFill patternType="solid">
        <fgColor rgb="FFB4C6E7"/>
        <bgColor rgb="FFB4C6E7"/>
      </patternFill>
    </fill>
    <fill>
      <patternFill patternType="solid">
        <fgColor rgb="FFD9E2F3"/>
        <bgColor rgb="FFD9E2F3"/>
      </patternFill>
    </fill>
    <fill>
      <patternFill patternType="solid">
        <fgColor rgb="FF2D3E50"/>
        <bgColor rgb="FF2D3E50"/>
      </patternFill>
    </fill>
    <fill>
      <patternFill patternType="solid">
        <fgColor rgb="FFEAF0F6"/>
        <bgColor rgb="FFEAF0F6"/>
      </patternFill>
    </fill>
    <fill>
      <patternFill patternType="solid">
        <fgColor rgb="FFF5F8FA"/>
        <bgColor rgb="FFF5F8FA"/>
      </patternFill>
    </fill>
    <fill>
      <patternFill patternType="solid">
        <fgColor rgb="FFF5C26B"/>
        <bgColor rgb="FFF5C26B"/>
      </patternFill>
    </fill>
    <fill>
      <patternFill patternType="solid">
        <fgColor rgb="FF6A78D1"/>
        <bgColor rgb="FF6A78D1"/>
      </patternFill>
    </fill>
    <fill>
      <patternFill patternType="solid">
        <fgColor rgb="FF00A4BD"/>
        <bgColor rgb="FF00A4BD"/>
      </patternFill>
    </fill>
  </fills>
  <borders count="22">
    <border/>
    <border>
      <left/>
      <right/>
      <top/>
      <bottom/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/>
      <right/>
      <bottom/>
    </border>
    <border>
      <left style="thin">
        <color rgb="FFBFBFBF"/>
      </left>
      <right/>
      <top style="thin">
        <color rgb="FFBFBFBF"/>
      </top>
      <bottom style="thin">
        <color rgb="FFBFBFBF"/>
      </bottom>
    </border>
    <border>
      <left/>
      <top style="thin">
        <color rgb="FFBFBFBF"/>
      </top>
      <bottom style="thin">
        <color rgb="FFBFBFBF"/>
      </bottom>
    </border>
    <border>
      <left/>
      <right/>
      <top style="thin">
        <color rgb="FFBFBFBF"/>
      </top>
      <bottom style="thin">
        <color rgb="FFBFBFBF"/>
      </bottom>
    </border>
    <border>
      <left/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/>
      <top/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left style="thin">
        <color rgb="FFBFBFBF"/>
      </left>
      <right/>
    </border>
    <border>
      <left/>
      <right style="thin">
        <color rgb="FF9CC2E5"/>
      </right>
      <top/>
      <bottom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/>
      <top/>
      <bottom style="thin">
        <color rgb="FFBFBFBF"/>
      </bottom>
    </border>
    <border>
      <left style="thin">
        <color rgb="FFBFBFBF"/>
      </left>
      <right style="thin">
        <color rgb="FFBFBFBF"/>
      </right>
      <top/>
      <bottom style="thin">
        <color rgb="FFBFBFBF"/>
      </bottom>
    </border>
    <border>
      <left/>
      <right style="hair">
        <color theme="0"/>
      </right>
      <top/>
      <bottom/>
    </border>
    <border>
      <left style="thin">
        <color rgb="FFEAF0F6"/>
      </left>
      <right style="thin">
        <color rgb="FFEAF0F6"/>
      </right>
      <top style="thin">
        <color rgb="FFEAF0F6"/>
      </top>
      <bottom style="thin">
        <color rgb="FFEAF0F6"/>
      </bottom>
    </border>
    <border>
      <left style="thin">
        <color rgb="FFBFBFBF"/>
      </left>
      <top/>
      <bottom style="thin">
        <color rgb="FFBFBFBF"/>
      </bottom>
    </border>
  </borders>
  <cellStyleXfs count="1">
    <xf borderId="0" fillId="0" fontId="0" numFmtId="0" applyAlignment="1" applyFont="1"/>
  </cellStyleXfs>
  <cellXfs count="16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vertical="center"/>
    </xf>
    <xf borderId="0" fillId="3" fontId="3" numFmtId="0" xfId="0" applyFill="1" applyFont="1"/>
    <xf borderId="0" fillId="0" fontId="4" numFmtId="0" xfId="0" applyAlignment="1" applyFont="1">
      <alignment horizontal="left" vertical="center"/>
    </xf>
    <xf borderId="0" fillId="0" fontId="5" numFmtId="0" xfId="0" applyFont="1"/>
    <xf borderId="0" fillId="0" fontId="3" numFmtId="0" xfId="0" applyFont="1"/>
    <xf borderId="0" fillId="0" fontId="3" numFmtId="0" xfId="0" applyAlignment="1" applyFont="1">
      <alignment vertical="bottom"/>
    </xf>
    <xf borderId="0" fillId="2" fontId="2" numFmtId="0" xfId="0" applyAlignment="1" applyFont="1">
      <alignment vertical="center"/>
    </xf>
    <xf borderId="0" fillId="0" fontId="6" numFmtId="0" xfId="0" applyAlignment="1" applyFont="1">
      <alignment shrinkToFit="0" wrapText="1"/>
    </xf>
    <xf borderId="0" fillId="0" fontId="7" numFmtId="0" xfId="0" applyAlignment="1" applyFont="1">
      <alignment shrinkToFit="0" wrapText="1"/>
    </xf>
    <xf borderId="2" fillId="4" fontId="8" numFmtId="0" xfId="0" applyAlignment="1" applyBorder="1" applyFill="1" applyFont="1">
      <alignment horizontal="center" shrinkToFit="0" vertical="center" wrapText="1"/>
    </xf>
    <xf borderId="3" fillId="0" fontId="9" numFmtId="0" xfId="0" applyBorder="1" applyFont="1"/>
    <xf borderId="4" fillId="0" fontId="9" numFmtId="0" xfId="0" applyBorder="1" applyFont="1"/>
    <xf borderId="0" fillId="0" fontId="10" numFmtId="0" xfId="0" applyAlignment="1" applyFont="1">
      <alignment horizontal="center" shrinkToFit="0" vertical="center" wrapText="1"/>
    </xf>
    <xf borderId="5" fillId="5" fontId="11" numFmtId="0" xfId="0" applyAlignment="1" applyBorder="1" applyFill="1" applyFont="1">
      <alignment horizontal="center" shrinkToFit="0" vertical="center" wrapText="1"/>
    </xf>
    <xf borderId="5" fillId="6" fontId="11" numFmtId="0" xfId="0" applyAlignment="1" applyBorder="1" applyFill="1" applyFont="1">
      <alignment horizontal="center" shrinkToFit="0" vertical="center" wrapText="1"/>
    </xf>
    <xf borderId="5" fillId="7" fontId="12" numFmtId="0" xfId="0" applyAlignment="1" applyBorder="1" applyFill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6" fillId="0" fontId="12" numFmtId="0" xfId="0" applyAlignment="1" applyBorder="1" applyFont="1">
      <alignment horizontal="center" shrinkToFit="0" vertical="center" wrapText="1"/>
    </xf>
    <xf borderId="6" fillId="0" fontId="7" numFmtId="0" xfId="0" applyAlignment="1" applyBorder="1" applyFont="1">
      <alignment horizontal="center" shrinkToFit="0" vertical="center" wrapText="1"/>
    </xf>
    <xf borderId="6" fillId="8" fontId="12" numFmtId="0" xfId="0" applyAlignment="1" applyBorder="1" applyFill="1" applyFont="1">
      <alignment horizontal="center" shrinkToFit="0" vertical="center" wrapText="1"/>
    </xf>
    <xf borderId="6" fillId="8" fontId="7" numFmtId="0" xfId="0" applyAlignment="1" applyBorder="1" applyFont="1">
      <alignment horizontal="center" shrinkToFit="0" vertical="center" wrapText="1"/>
    </xf>
    <xf borderId="6" fillId="2" fontId="7" numFmtId="0" xfId="0" applyAlignment="1" applyBorder="1" applyFont="1">
      <alignment horizontal="center" shrinkToFit="0" vertical="center" wrapText="1"/>
    </xf>
    <xf borderId="1" fillId="2" fontId="13" numFmtId="0" xfId="0" applyAlignment="1" applyBorder="1" applyFont="1">
      <alignment vertical="center"/>
    </xf>
    <xf borderId="7" fillId="2" fontId="13" numFmtId="0" xfId="0" applyAlignment="1" applyBorder="1" applyFont="1">
      <alignment vertical="center"/>
    </xf>
    <xf borderId="1" fillId="2" fontId="14" numFmtId="0" xfId="0" applyAlignment="1" applyBorder="1" applyFont="1">
      <alignment vertical="center"/>
    </xf>
    <xf borderId="1" fillId="9" fontId="6" numFmtId="0" xfId="0" applyAlignment="1" applyBorder="1" applyFill="1" applyFont="1">
      <alignment shrinkToFit="0" wrapText="1"/>
    </xf>
    <xf borderId="1" fillId="9" fontId="15" numFmtId="0" xfId="0" applyAlignment="1" applyBorder="1" applyFont="1">
      <alignment horizontal="left" shrinkToFit="0" vertical="center" wrapText="0"/>
    </xf>
    <xf borderId="1" fillId="9" fontId="15" numFmtId="0" xfId="0" applyAlignment="1" applyBorder="1" applyFont="1">
      <alignment horizontal="center" shrinkToFit="0" vertical="center" wrapText="1"/>
    </xf>
    <xf borderId="1" fillId="2" fontId="16" numFmtId="3" xfId="0" applyAlignment="1" applyBorder="1" applyFont="1" applyNumberFormat="1">
      <alignment horizontal="center" shrinkToFit="0" vertical="center" wrapText="1"/>
    </xf>
    <xf borderId="1" fillId="9" fontId="17" numFmtId="0" xfId="0" applyAlignment="1" applyBorder="1" applyFont="1">
      <alignment horizontal="center" shrinkToFit="0" vertical="center" wrapText="1"/>
    </xf>
    <xf borderId="1" fillId="9" fontId="18" numFmtId="3" xfId="0" applyAlignment="1" applyBorder="1" applyFont="1" applyNumberFormat="1">
      <alignment horizontal="center" shrinkToFit="0" vertical="center" wrapText="1"/>
    </xf>
    <xf borderId="0" fillId="3" fontId="19" numFmtId="0" xfId="0" applyAlignment="1" applyFont="1">
      <alignment horizontal="left"/>
    </xf>
    <xf borderId="1" fillId="9" fontId="20" numFmtId="3" xfId="0" applyAlignment="1" applyBorder="1" applyFont="1" applyNumberFormat="1">
      <alignment horizontal="center" shrinkToFit="0" vertical="center" wrapText="1"/>
    </xf>
    <xf borderId="0" fillId="3" fontId="21" numFmtId="0" xfId="0" applyFont="1"/>
    <xf borderId="0" fillId="0" fontId="22" numFmtId="0" xfId="0" applyAlignment="1" applyFont="1">
      <alignment horizontal="center" shrinkToFit="0" vertical="center" wrapText="1"/>
    </xf>
    <xf borderId="1" fillId="9" fontId="22" numFmtId="0" xfId="0" applyAlignment="1" applyBorder="1" applyFont="1">
      <alignment horizontal="center" shrinkToFit="0" vertical="center" wrapText="1"/>
    </xf>
    <xf borderId="1" fillId="2" fontId="23" numFmtId="9" xfId="0" applyAlignment="1" applyBorder="1" applyFont="1" applyNumberFormat="1">
      <alignment horizontal="center" shrinkToFit="0" vertical="center" wrapText="1"/>
    </xf>
    <xf borderId="0" fillId="3" fontId="24" numFmtId="0" xfId="0" applyFont="1"/>
    <xf borderId="0" fillId="0" fontId="7" numFmtId="0" xfId="0" applyAlignment="1" applyFont="1">
      <alignment horizontal="left" shrinkToFit="0" vertical="center" wrapText="1"/>
    </xf>
    <xf borderId="8" fillId="4" fontId="7" numFmtId="0" xfId="0" applyAlignment="1" applyBorder="1" applyFont="1">
      <alignment horizontal="left" shrinkToFit="0" vertical="center" wrapText="1"/>
    </xf>
    <xf borderId="9" fillId="4" fontId="25" numFmtId="0" xfId="0" applyAlignment="1" applyBorder="1" applyFont="1">
      <alignment shrinkToFit="0" vertical="center" wrapText="1"/>
    </xf>
    <xf borderId="10" fillId="4" fontId="26" numFmtId="0" xfId="0" applyAlignment="1" applyBorder="1" applyFont="1">
      <alignment horizontal="left" shrinkToFit="0" vertical="center" wrapText="1"/>
    </xf>
    <xf borderId="0" fillId="0" fontId="25" numFmtId="0" xfId="0" applyAlignment="1" applyFont="1">
      <alignment shrinkToFit="0" vertical="center" wrapText="1"/>
    </xf>
    <xf borderId="0" fillId="0" fontId="27" numFmtId="0" xfId="0" applyAlignment="1" applyFont="1">
      <alignment horizontal="center" shrinkToFit="0" vertical="center" wrapText="1"/>
    </xf>
    <xf borderId="8" fillId="4" fontId="6" numFmtId="0" xfId="0" applyAlignment="1" applyBorder="1" applyFont="1">
      <alignment shrinkToFit="0" wrapText="1"/>
    </xf>
    <xf borderId="10" fillId="4" fontId="27" numFmtId="0" xfId="0" applyAlignment="1" applyBorder="1" applyFont="1">
      <alignment horizontal="center" shrinkToFit="0" vertical="center" wrapText="1"/>
    </xf>
    <xf borderId="11" fillId="4" fontId="27" numFmtId="0" xfId="0" applyAlignment="1" applyBorder="1" applyFont="1">
      <alignment horizontal="center" shrinkToFit="0" vertical="center" wrapText="1"/>
    </xf>
    <xf borderId="11" fillId="4" fontId="26" numFmtId="0" xfId="0" applyAlignment="1" applyBorder="1" applyFont="1">
      <alignment horizontal="left" shrinkToFit="0" vertical="center" wrapText="1"/>
    </xf>
    <xf borderId="8" fillId="6" fontId="11" numFmtId="0" xfId="0" applyAlignment="1" applyBorder="1" applyFont="1">
      <alignment horizontal="center" shrinkToFit="0" vertical="center" wrapText="1"/>
    </xf>
    <xf borderId="11" fillId="6" fontId="11" numFmtId="0" xfId="0" applyAlignment="1" applyBorder="1" applyFont="1">
      <alignment horizontal="center" shrinkToFit="0" vertical="center" wrapText="1"/>
    </xf>
    <xf borderId="12" fillId="6" fontId="11" numFmtId="0" xfId="0" applyAlignment="1" applyBorder="1" applyFont="1">
      <alignment horizontal="center" shrinkToFit="0" vertical="center" wrapText="1"/>
    </xf>
    <xf borderId="2" fillId="6" fontId="11" numFmtId="0" xfId="0" applyAlignment="1" applyBorder="1" applyFont="1">
      <alignment horizontal="center" shrinkToFit="0" vertical="center" wrapText="1"/>
    </xf>
    <xf borderId="13" fillId="0" fontId="12" numFmtId="0" xfId="0" applyAlignment="1" applyBorder="1" applyFont="1">
      <alignment horizontal="center" shrinkToFit="0" vertical="center" wrapText="1"/>
    </xf>
    <xf borderId="13" fillId="0" fontId="7" numFmtId="1" xfId="0" applyAlignment="1" applyBorder="1" applyFont="1" applyNumberFormat="1">
      <alignment horizontal="center" shrinkToFit="0" vertical="center" wrapText="1"/>
    </xf>
    <xf borderId="14" fillId="0" fontId="9" numFmtId="0" xfId="0" applyBorder="1" applyFont="1"/>
    <xf borderId="15" fillId="7" fontId="12" numFmtId="0" xfId="0" applyAlignment="1" applyBorder="1" applyFont="1">
      <alignment horizontal="center" shrinkToFit="0" vertical="center" wrapText="1"/>
    </xf>
    <xf borderId="16" fillId="8" fontId="12" numFmtId="0" xfId="0" applyAlignment="1" applyBorder="1" applyFont="1">
      <alignment horizontal="center" shrinkToFit="0" vertical="center" wrapText="1"/>
    </xf>
    <xf borderId="16" fillId="8" fontId="7" numFmtId="1" xfId="0" applyAlignment="1" applyBorder="1" applyFont="1" applyNumberFormat="1">
      <alignment horizontal="center" shrinkToFit="0" vertical="center" wrapText="1"/>
    </xf>
    <xf borderId="16" fillId="0" fontId="12" numFmtId="0" xfId="0" applyAlignment="1" applyBorder="1" applyFont="1">
      <alignment horizontal="center" shrinkToFit="0" vertical="center" wrapText="1"/>
    </xf>
    <xf borderId="16" fillId="0" fontId="7" numFmtId="1" xfId="0" applyAlignment="1" applyBorder="1" applyFont="1" applyNumberFormat="1">
      <alignment horizontal="center" shrinkToFit="0" vertical="center" wrapText="1"/>
    </xf>
    <xf borderId="0" fillId="4" fontId="8" numFmtId="0" xfId="0" applyAlignment="1" applyFont="1">
      <alignment horizontal="center" shrinkToFit="0" vertical="center" wrapText="1"/>
    </xf>
    <xf borderId="16" fillId="2" fontId="12" numFmtId="0" xfId="0" applyAlignment="1" applyBorder="1" applyFont="1">
      <alignment horizontal="center" shrinkToFit="0" vertical="center" wrapText="1"/>
    </xf>
    <xf borderId="16" fillId="2" fontId="7" numFmtId="1" xfId="0" applyAlignment="1" applyBorder="1" applyFont="1" applyNumberFormat="1">
      <alignment horizontal="center" shrinkToFit="0" vertical="center" wrapText="1"/>
    </xf>
    <xf borderId="16" fillId="4" fontId="11" numFmtId="0" xfId="0" applyAlignment="1" applyBorder="1" applyFont="1">
      <alignment horizontal="left" shrinkToFit="0" vertical="center" wrapText="1"/>
    </xf>
    <xf borderId="16" fillId="10" fontId="12" numFmtId="1" xfId="0" applyAlignment="1" applyBorder="1" applyFill="1" applyFont="1" applyNumberFormat="1">
      <alignment horizontal="center" shrinkToFit="0" vertical="center" wrapText="1"/>
    </xf>
    <xf borderId="16" fillId="10" fontId="12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left" shrinkToFit="0" wrapText="1"/>
    </xf>
    <xf borderId="2" fillId="4" fontId="25" numFmtId="0" xfId="0" applyAlignment="1" applyBorder="1" applyFont="1">
      <alignment horizontal="center" shrinkToFit="0" vertical="center" wrapText="1"/>
    </xf>
    <xf borderId="17" fillId="6" fontId="7" numFmtId="0" xfId="0" applyAlignment="1" applyBorder="1" applyFont="1">
      <alignment horizontal="left" shrinkToFit="0" wrapText="1"/>
    </xf>
    <xf borderId="16" fillId="6" fontId="11" numFmtId="0" xfId="0" applyAlignment="1" applyBorder="1" applyFont="1">
      <alignment horizontal="center" shrinkToFit="0" wrapText="1"/>
    </xf>
    <xf borderId="18" fillId="6" fontId="11" numFmtId="0" xfId="0" applyAlignment="1" applyBorder="1" applyFont="1">
      <alignment horizontal="left" shrinkToFit="0" wrapText="1"/>
    </xf>
    <xf borderId="16" fillId="0" fontId="7" numFmtId="1" xfId="0" applyAlignment="1" applyBorder="1" applyFont="1" applyNumberFormat="1">
      <alignment horizontal="center" shrinkToFit="0" wrapText="1"/>
    </xf>
    <xf borderId="16" fillId="6" fontId="11" numFmtId="0" xfId="0" applyAlignment="1" applyBorder="1" applyFont="1">
      <alignment horizontal="left" shrinkToFit="0" wrapText="1"/>
    </xf>
    <xf borderId="16" fillId="0" fontId="7" numFmtId="164" xfId="0" applyAlignment="1" applyBorder="1" applyFont="1" applyNumberFormat="1">
      <alignment horizontal="center" shrinkToFit="0" wrapText="1"/>
    </xf>
    <xf borderId="0" fillId="0" fontId="26" numFmtId="0" xfId="0" applyAlignment="1" applyFont="1">
      <alignment horizontal="left" shrinkToFit="0" vertical="center" wrapText="1"/>
    </xf>
    <xf borderId="0" fillId="0" fontId="7" numFmtId="0" xfId="0" applyAlignment="1" applyFont="1">
      <alignment shrinkToFit="0" vertical="center" wrapText="1"/>
    </xf>
    <xf borderId="1" fillId="2" fontId="28" numFmtId="0" xfId="0" applyAlignment="1" applyBorder="1" applyFont="1">
      <alignment vertical="center"/>
    </xf>
    <xf borderId="0" fillId="0" fontId="29" numFmtId="0" xfId="0" applyAlignment="1" applyFont="1">
      <alignment horizontal="left" shrinkToFit="0" vertical="center" wrapText="1"/>
    </xf>
    <xf borderId="0" fillId="0" fontId="30" numFmtId="0" xfId="0" applyAlignment="1" applyFont="1">
      <alignment shrinkToFit="0" wrapText="1"/>
    </xf>
    <xf borderId="0" fillId="0" fontId="31" numFmtId="0" xfId="0" applyAlignment="1" applyFont="1">
      <alignment shrinkToFit="0" wrapText="1"/>
    </xf>
    <xf borderId="0" fillId="2" fontId="28" numFmtId="0" xfId="0" applyAlignment="1" applyFont="1">
      <alignment vertical="center"/>
    </xf>
    <xf borderId="0" fillId="0" fontId="32" numFmtId="37" xfId="0" applyAlignment="1" applyFont="1" applyNumberFormat="1">
      <alignment horizontal="center" shrinkToFit="0" vertical="center" wrapText="1"/>
    </xf>
    <xf borderId="0" fillId="0" fontId="33" numFmtId="0" xfId="0" applyAlignment="1" applyFont="1">
      <alignment horizontal="center" vertical="center"/>
    </xf>
    <xf borderId="0" fillId="0" fontId="34" numFmtId="0" xfId="0" applyAlignment="1" applyFont="1">
      <alignment shrinkToFit="0" vertical="center" wrapText="1"/>
    </xf>
    <xf borderId="1" fillId="11" fontId="35" numFmtId="9" xfId="0" applyAlignment="1" applyBorder="1" applyFill="1" applyFont="1" applyNumberFormat="1">
      <alignment horizontal="right" shrinkToFit="0" vertical="center" wrapText="1"/>
    </xf>
    <xf borderId="1" fillId="11" fontId="36" numFmtId="9" xfId="0" applyAlignment="1" applyBorder="1" applyFont="1" applyNumberFormat="1">
      <alignment horizontal="center" shrinkToFit="0" vertical="center" wrapText="1"/>
    </xf>
    <xf borderId="19" fillId="11" fontId="11" numFmtId="0" xfId="0" applyAlignment="1" applyBorder="1" applyFont="1">
      <alignment horizontal="center" shrinkToFit="0" vertical="center" wrapText="1"/>
    </xf>
    <xf borderId="1" fillId="12" fontId="12" numFmtId="0" xfId="0" applyAlignment="1" applyBorder="1" applyFill="1" applyFont="1">
      <alignment horizontal="center" shrinkToFit="0" vertical="center" wrapText="1"/>
    </xf>
    <xf borderId="1" fillId="12" fontId="37" numFmtId="9" xfId="0" applyAlignment="1" applyBorder="1" applyFont="1" applyNumberFormat="1">
      <alignment horizontal="right" shrinkToFit="0" vertical="center" wrapText="1"/>
    </xf>
    <xf borderId="1" fillId="12" fontId="12" numFmtId="9" xfId="0" applyAlignment="1" applyBorder="1" applyFont="1" applyNumberFormat="1">
      <alignment horizontal="right" shrinkToFit="0" vertical="center" wrapText="1"/>
    </xf>
    <xf borderId="1" fillId="11" fontId="26" numFmtId="9" xfId="0" applyAlignment="1" applyBorder="1" applyFont="1" applyNumberFormat="1">
      <alignment horizontal="center" shrinkToFit="0" vertical="center" wrapText="1"/>
    </xf>
    <xf borderId="19" fillId="11" fontId="26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right" shrinkToFit="0" vertical="center" wrapText="1"/>
    </xf>
    <xf borderId="1" fillId="13" fontId="26" numFmtId="9" xfId="0" applyAlignment="1" applyBorder="1" applyFill="1" applyFont="1" applyNumberFormat="1">
      <alignment horizontal="right" shrinkToFit="0" vertical="center" wrapText="1"/>
    </xf>
    <xf borderId="1" fillId="13" fontId="36" numFmtId="9" xfId="0" applyAlignment="1" applyBorder="1" applyFont="1" applyNumberFormat="1">
      <alignment horizontal="center" shrinkToFit="0" vertical="center" wrapText="1"/>
    </xf>
    <xf borderId="19" fillId="13" fontId="11" numFmtId="0" xfId="0" applyAlignment="1" applyBorder="1" applyFont="1">
      <alignment horizontal="center" shrinkToFit="0" vertical="center" wrapText="1"/>
    </xf>
    <xf borderId="1" fillId="14" fontId="12" numFmtId="0" xfId="0" applyAlignment="1" applyBorder="1" applyFill="1" applyFont="1">
      <alignment horizontal="center" shrinkToFit="0" vertical="center" wrapText="1"/>
    </xf>
    <xf borderId="1" fillId="14" fontId="37" numFmtId="9" xfId="0" applyAlignment="1" applyBorder="1" applyFont="1" applyNumberFormat="1">
      <alignment horizontal="right" shrinkToFit="0" vertical="center" wrapText="1"/>
    </xf>
    <xf borderId="1" fillId="14" fontId="12" numFmtId="9" xfId="0" applyAlignment="1" applyBorder="1" applyFont="1" applyNumberFormat="1">
      <alignment horizontal="right" shrinkToFit="0" vertical="center" wrapText="1"/>
    </xf>
    <xf borderId="19" fillId="13" fontId="26" numFmtId="0" xfId="0" applyAlignment="1" applyBorder="1" applyFont="1">
      <alignment horizontal="center" shrinkToFit="0" vertical="center" wrapText="1"/>
    </xf>
    <xf borderId="1" fillId="15" fontId="26" numFmtId="9" xfId="0" applyAlignment="1" applyBorder="1" applyFill="1" applyFont="1" applyNumberFormat="1">
      <alignment horizontal="right" shrinkToFit="0" vertical="center" wrapText="1"/>
    </xf>
    <xf borderId="1" fillId="15" fontId="36" numFmtId="9" xfId="0" applyAlignment="1" applyBorder="1" applyFont="1" applyNumberFormat="1">
      <alignment horizontal="center" shrinkToFit="0" vertical="center" wrapText="1"/>
    </xf>
    <xf borderId="19" fillId="15" fontId="11" numFmtId="0" xfId="0" applyAlignment="1" applyBorder="1" applyFont="1">
      <alignment horizontal="center" shrinkToFit="0" vertical="center" wrapText="1"/>
    </xf>
    <xf borderId="1" fillId="16" fontId="12" numFmtId="0" xfId="0" applyAlignment="1" applyBorder="1" applyFill="1" applyFont="1">
      <alignment horizontal="center" shrinkToFit="0" vertical="center" wrapText="1"/>
    </xf>
    <xf borderId="1" fillId="16" fontId="37" numFmtId="9" xfId="0" applyAlignment="1" applyBorder="1" applyFont="1" applyNumberFormat="1">
      <alignment horizontal="right" shrinkToFit="0" vertical="center" wrapText="1"/>
    </xf>
    <xf borderId="1" fillId="16" fontId="12" numFmtId="9" xfId="0" applyAlignment="1" applyBorder="1" applyFont="1" applyNumberFormat="1">
      <alignment horizontal="right" shrinkToFit="0" vertical="center" wrapText="1"/>
    </xf>
    <xf borderId="19" fillId="15" fontId="26" numFmtId="0" xfId="0" applyAlignment="1" applyBorder="1" applyFont="1">
      <alignment horizontal="center" shrinkToFit="0" vertical="center" wrapText="1"/>
    </xf>
    <xf borderId="1" fillId="5" fontId="35" numFmtId="9" xfId="0" applyAlignment="1" applyBorder="1" applyFont="1" applyNumberFormat="1">
      <alignment horizontal="right" shrinkToFit="0" vertical="center" wrapText="1"/>
    </xf>
    <xf borderId="1" fillId="5" fontId="36" numFmtId="9" xfId="0" applyAlignment="1" applyBorder="1" applyFont="1" applyNumberFormat="1">
      <alignment horizontal="center" shrinkToFit="0" vertical="center" wrapText="1"/>
    </xf>
    <xf borderId="19" fillId="5" fontId="11" numFmtId="0" xfId="0" applyAlignment="1" applyBorder="1" applyFont="1">
      <alignment horizontal="center" shrinkToFit="0" vertical="center" wrapText="1"/>
    </xf>
    <xf borderId="1" fillId="17" fontId="12" numFmtId="0" xfId="0" applyAlignment="1" applyBorder="1" applyFill="1" applyFont="1">
      <alignment horizontal="center" shrinkToFit="0" vertical="center" wrapText="1"/>
    </xf>
    <xf borderId="1" fillId="17" fontId="37" numFmtId="9" xfId="0" applyAlignment="1" applyBorder="1" applyFont="1" applyNumberFormat="1">
      <alignment horizontal="right" shrinkToFit="0" vertical="center" wrapText="1"/>
    </xf>
    <xf borderId="1" fillId="17" fontId="12" numFmtId="9" xfId="0" applyAlignment="1" applyBorder="1" applyFont="1" applyNumberFormat="1">
      <alignment horizontal="right" shrinkToFit="0" vertical="center" wrapText="1"/>
    </xf>
    <xf borderId="1" fillId="5" fontId="26" numFmtId="9" xfId="0" applyAlignment="1" applyBorder="1" applyFont="1" applyNumberFormat="1">
      <alignment horizontal="right" shrinkToFit="0" vertical="center" wrapText="1"/>
    </xf>
    <xf borderId="19" fillId="5" fontId="26" numFmtId="0" xfId="0" applyAlignment="1" applyBorder="1" applyFont="1">
      <alignment horizontal="center" shrinkToFit="0" vertical="center" wrapText="1"/>
    </xf>
    <xf borderId="20" fillId="6" fontId="11" numFmtId="0" xfId="0" applyAlignment="1" applyBorder="1" applyFont="1">
      <alignment horizontal="center" readingOrder="0" shrinkToFit="0" vertical="center" wrapText="1"/>
    </xf>
    <xf borderId="20" fillId="11" fontId="11" numFmtId="0" xfId="0" applyAlignment="1" applyBorder="1" applyFont="1">
      <alignment horizontal="center" readingOrder="0" shrinkToFit="0" vertical="center" wrapText="1"/>
    </xf>
    <xf borderId="20" fillId="12" fontId="38" numFmtId="0" xfId="0" applyAlignment="1" applyBorder="1" applyFont="1">
      <alignment horizontal="center" readingOrder="0" shrinkToFit="0" vertical="center" wrapText="1"/>
    </xf>
    <xf borderId="20" fillId="13" fontId="11" numFmtId="0" xfId="0" applyAlignment="1" applyBorder="1" applyFont="1">
      <alignment horizontal="center" readingOrder="0" shrinkToFit="0" vertical="center" wrapText="1"/>
    </xf>
    <xf borderId="20" fillId="12" fontId="39" numFmtId="0" xfId="0" applyAlignment="1" applyBorder="1" applyFont="1">
      <alignment horizontal="center" readingOrder="0" shrinkToFit="0" vertical="center" wrapText="1"/>
    </xf>
    <xf borderId="20" fillId="5" fontId="11" numFmtId="0" xfId="0" applyAlignment="1" applyBorder="1" applyFont="1">
      <alignment horizontal="center" readingOrder="0" shrinkToFit="0" vertical="center" wrapText="1"/>
    </xf>
    <xf borderId="20" fillId="16" fontId="39" numFmtId="0" xfId="0" applyAlignment="1" applyBorder="1" applyFont="1">
      <alignment horizontal="center" readingOrder="0" shrinkToFit="0" vertical="center" wrapText="1"/>
    </xf>
    <xf borderId="20" fillId="0" fontId="7" numFmtId="165" xfId="0" applyAlignment="1" applyBorder="1" applyFont="1" applyNumberFormat="1">
      <alignment horizontal="lef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20" fillId="0" fontId="7" numFmtId="166" xfId="0" applyAlignment="1" applyBorder="1" applyFont="1" applyNumberFormat="1">
      <alignment horizontal="left" shrinkToFit="0" vertical="center" wrapText="1"/>
    </xf>
    <xf borderId="0" fillId="0" fontId="6" numFmtId="0" xfId="0" applyAlignment="1" applyFont="1">
      <alignment shrinkToFit="0" vertical="center" wrapText="1"/>
    </xf>
    <xf borderId="2" fillId="11" fontId="8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left" shrinkToFit="0" vertical="center" wrapText="1"/>
    </xf>
    <xf borderId="18" fillId="6" fontId="40" numFmtId="0" xfId="0" applyAlignment="1" applyBorder="1" applyFont="1">
      <alignment horizontal="center" shrinkToFit="0" vertical="center" wrapText="1"/>
    </xf>
    <xf borderId="21" fillId="6" fontId="40" numFmtId="0" xfId="0" applyAlignment="1" applyBorder="1" applyFont="1">
      <alignment horizontal="center" shrinkToFit="0" vertical="center" wrapText="1"/>
    </xf>
    <xf borderId="6" fillId="6" fontId="40" numFmtId="0" xfId="0" applyAlignment="1" applyBorder="1" applyFont="1">
      <alignment horizontal="center" shrinkToFit="0" vertical="center" wrapText="1"/>
    </xf>
    <xf borderId="16" fillId="0" fontId="7" numFmtId="0" xfId="0" applyAlignment="1" applyBorder="1" applyFont="1">
      <alignment horizontal="left" shrinkToFit="0" vertical="center" wrapText="1"/>
    </xf>
    <xf borderId="16" fillId="0" fontId="7" numFmtId="166" xfId="0" applyAlignment="1" applyBorder="1" applyFont="1" applyNumberFormat="1">
      <alignment horizontal="left" shrinkToFit="0" vertical="center" wrapText="1"/>
    </xf>
    <xf borderId="2" fillId="0" fontId="7" numFmtId="166" xfId="0" applyAlignment="1" applyBorder="1" applyFont="1" applyNumberFormat="1">
      <alignment horizontal="left" shrinkToFit="0" vertical="center" wrapText="1"/>
    </xf>
    <xf borderId="6" fillId="0" fontId="7" numFmtId="166" xfId="0" applyAlignment="1" applyBorder="1" applyFont="1" applyNumberFormat="1">
      <alignment horizontal="right" shrinkToFit="0" vertical="center" wrapText="1"/>
    </xf>
    <xf borderId="6" fillId="0" fontId="3" numFmtId="9" xfId="0" applyAlignment="1" applyBorder="1" applyFont="1" applyNumberFormat="1">
      <alignment horizontal="right" vertical="center"/>
    </xf>
    <xf borderId="16" fillId="8" fontId="7" numFmtId="0" xfId="0" applyAlignment="1" applyBorder="1" applyFont="1">
      <alignment horizontal="left" shrinkToFit="0" vertical="center" wrapText="1"/>
    </xf>
    <xf borderId="16" fillId="8" fontId="7" numFmtId="166" xfId="0" applyAlignment="1" applyBorder="1" applyFont="1" applyNumberFormat="1">
      <alignment horizontal="left" shrinkToFit="0" vertical="center" wrapText="1"/>
    </xf>
    <xf borderId="2" fillId="8" fontId="7" numFmtId="166" xfId="0" applyAlignment="1" applyBorder="1" applyFont="1" applyNumberFormat="1">
      <alignment horizontal="left" shrinkToFit="0" vertical="center" wrapText="1"/>
    </xf>
    <xf borderId="6" fillId="0" fontId="7" numFmtId="49" xfId="0" applyAlignment="1" applyBorder="1" applyFont="1" applyNumberFormat="1">
      <alignment horizontal="right" shrinkToFit="0" vertical="center" wrapText="1"/>
    </xf>
    <xf borderId="0" fillId="0" fontId="7" numFmtId="0" xfId="0" applyFont="1"/>
    <xf borderId="0" fillId="0" fontId="29" numFmtId="0" xfId="0" applyAlignment="1" applyFont="1">
      <alignment horizontal="left" vertical="center"/>
    </xf>
    <xf borderId="0" fillId="0" fontId="30" numFmtId="0" xfId="0" applyFont="1"/>
    <xf borderId="0" fillId="0" fontId="41" numFmtId="0" xfId="0" applyFont="1"/>
    <xf borderId="0" fillId="18" fontId="42" numFmtId="0" xfId="0" applyAlignment="1" applyFill="1" applyFont="1">
      <alignment horizontal="left" shrinkToFit="0" vertical="center" wrapText="1"/>
    </xf>
    <xf borderId="0" fillId="19" fontId="43" numFmtId="0" xfId="0" applyAlignment="1" applyFill="1" applyFont="1">
      <alignment shrinkToFit="0" vertical="center" wrapText="1"/>
    </xf>
    <xf borderId="0" fillId="20" fontId="43" numFmtId="164" xfId="0" applyAlignment="1" applyFill="1" applyFont="1" applyNumberFormat="1">
      <alignment horizontal="right" vertical="center"/>
    </xf>
    <xf borderId="0" fillId="20" fontId="43" numFmtId="0" xfId="0" applyAlignment="1" applyFont="1">
      <alignment horizontal="right" vertical="center"/>
    </xf>
    <xf borderId="0" fillId="21" fontId="44" numFmtId="0" xfId="0" applyAlignment="1" applyFill="1" applyFont="1">
      <alignment shrinkToFit="0" vertical="center" wrapText="1"/>
    </xf>
    <xf borderId="0" fillId="21" fontId="44" numFmtId="164" xfId="0" applyAlignment="1" applyFont="1" applyNumberFormat="1">
      <alignment horizontal="right" vertical="center"/>
    </xf>
    <xf borderId="1" fillId="2" fontId="13" numFmtId="0" xfId="0" applyAlignment="1" applyBorder="1" applyFont="1">
      <alignment shrinkToFit="0" vertical="center" wrapText="0"/>
    </xf>
    <xf borderId="0" fillId="0" fontId="45" numFmtId="0" xfId="0" applyFont="1"/>
    <xf borderId="0" fillId="0" fontId="46" numFmtId="0" xfId="0" applyFont="1"/>
    <xf borderId="0" fillId="20" fontId="43" numFmtId="1" xfId="0" applyAlignment="1" applyFont="1" applyNumberFormat="1">
      <alignment horizontal="right" vertical="center"/>
    </xf>
    <xf borderId="0" fillId="22" fontId="40" numFmtId="0" xfId="0" applyAlignment="1" applyFill="1" applyFont="1">
      <alignment shrinkToFit="0" vertical="center" wrapText="1"/>
    </xf>
    <xf borderId="0" fillId="22" fontId="40" numFmtId="164" xfId="0" applyAlignment="1" applyFont="1" applyNumberFormat="1">
      <alignment horizontal="right" vertical="center"/>
    </xf>
    <xf borderId="0" fillId="19" fontId="43" numFmtId="0" xfId="0" applyAlignment="1" applyFont="1">
      <alignment vertical="center"/>
    </xf>
    <xf borderId="0" fillId="23" fontId="40" numFmtId="0" xfId="0" applyAlignment="1" applyFill="1" applyFont="1">
      <alignment vertical="center"/>
    </xf>
    <xf borderId="0" fillId="23" fontId="40" numFmtId="167" xfId="0" applyAlignment="1" applyFont="1" applyNumberFormat="1">
      <alignment horizontal="right" vertical="center"/>
    </xf>
    <xf borderId="0" fillId="0" fontId="31" numFmtId="0" xfId="0" applyFont="1"/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000000"/>
          <bgColor rgb="FF000000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6">
    <tableStyle count="2" pivot="0" name="Blank-Tỉ lệ giữ chân KH-style">
      <tableStyleElement dxfId="1" type="firstRowStripe"/>
      <tableStyleElement dxfId="2" type="secondRowStripe"/>
    </tableStyle>
    <tableStyle count="2" pivot="0" name="Mẫu-Tỉ lệ giữ chân KH-style">
      <tableStyleElement dxfId="1" type="firstRowStripe"/>
      <tableStyleElement dxfId="2" type="secondRowStripe"/>
    </tableStyle>
    <tableStyle count="4" pivot="0" name="Mẫu-Mức độ hài lòng của KH-style">
      <tableStyleElement dxfId="3" type="headerRow"/>
      <tableStyleElement dxfId="4" type="firstRowStripe"/>
      <tableStyleElement dxfId="1" type="secondRowStripe"/>
      <tableStyleElement dxfId="5" size="0" type="wholeTable"/>
    </tableStyle>
    <tableStyle count="2" pivot="0" name="Mẫu-Mức độ hài lòng của KH-style 2">
      <tableStyleElement dxfId="1" type="firstRowStripe"/>
      <tableStyleElement dxfId="2" type="secondRowStripe"/>
    </tableStyle>
    <tableStyle count="4" pivot="0" name="Blank-Mức độ hài lòng của KH-style">
      <tableStyleElement dxfId="3" type="headerRow"/>
      <tableStyleElement dxfId="4" type="firstRowStripe"/>
      <tableStyleElement dxfId="1" type="secondRowStripe"/>
      <tableStyleElement dxfId="5" size="0" type="wholeTable"/>
    </tableStyle>
    <tableStyle count="2" pivot="0" name="Blank-Mức độ hài lòng của KH-style 2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trendline>
            <c:name/>
            <c:spPr>
              <a:ln w="19050">
                <a:solidFill>
                  <a:srgbClr val="000000">
                    <a:alpha val="0"/>
                  </a:srgbClr>
                </a:solidFill>
              </a:ln>
            </c:spPr>
            <c:trendlineType val="linear"/>
            <c:dispRSqr val="0"/>
            <c:dispEq val="0"/>
          </c:trendline>
          <c:xVal>
            <c:numRef>
              <c:f>'Mẫu-Báo cáo KH tiềm năng'!$Q$20:$Q$49</c:f>
            </c:numRef>
          </c:xVal>
          <c:yVal>
            <c:numRef>
              <c:f>'Mẫu-Báo cáo KH tiềm năng'!$R$20:$R$49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7081060"/>
        <c:axId val="1891532742"/>
      </c:scatterChart>
      <c:valAx>
        <c:axId val="1987081060"/>
        <c:scaling>
          <c:orientation val="minMax"/>
          <c:max val="3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1" i="0" sz="1000">
                <a:solidFill>
                  <a:srgbClr val="000000"/>
                </a:solidFill>
                <a:latin typeface="+mn-lt"/>
              </a:defRPr>
            </a:pPr>
          </a:p>
        </c:txPr>
        <c:crossAx val="1891532742"/>
        <c:majorUnit val="1.0"/>
      </c:valAx>
      <c:valAx>
        <c:axId val="189153274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1987081060"/>
      </c:valAx>
    </c:plotArea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400">
                <a:solidFill>
                  <a:srgbClr val="434343"/>
                </a:solidFill>
                <a:latin typeface="+mn-lt"/>
              </a:defRPr>
            </a:pPr>
            <a:r>
              <a:rPr b="1" i="0" sz="1400">
                <a:solidFill>
                  <a:srgbClr val="434343"/>
                </a:solidFill>
                <a:latin typeface="+mn-lt"/>
              </a:rPr>
              <a:t>GIÁ TRỊ LÂU DÀI CỦA 1 KHÁCH HÀNG (CLV)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spPr>
            <a:solidFill>
              <a:schemeClr val="accent1"/>
            </a:solidFill>
            <a:ln cmpd="sng">
              <a:noFill/>
            </a:ln>
          </c:spPr>
          <c:cat>
            <c:strRef>
              <c:f>'Chi phí chuyển đổi KH'!$C$14</c:f>
            </c:strRef>
          </c:cat>
          <c:val>
            <c:numRef>
              <c:f>'Chi phí chuyển đổi KH'!$D$14</c:f>
              <c:numCache/>
            </c:numRef>
          </c:val>
        </c:ser>
        <c:ser>
          <c:idx val="1"/>
          <c:order val="1"/>
          <c:spPr>
            <a:solidFill>
              <a:schemeClr val="accent2"/>
            </a:solidFill>
            <a:ln cmpd="sng">
              <a:noFill/>
            </a:ln>
          </c:spPr>
          <c:cat>
            <c:strRef>
              <c:f>'Chi phí chuyển đổi KH'!$C$14</c:f>
            </c:strRef>
          </c:cat>
          <c:val>
            <c:numRef>
              <c:f>'Chi phí chuyển đổi KH'!$C$14</c:f>
              <c:numCache/>
            </c:numRef>
          </c:val>
        </c:ser>
        <c:ser>
          <c:idx val="2"/>
          <c:order val="2"/>
          <c:cat>
            <c:strRef>
              <c:f>'Chi phí chuyển đổi KH'!$C$14</c:f>
            </c:strRef>
          </c:cat>
          <c:val>
            <c:numRef>
              <c:f>'Chi phí chuyển đổi KH'!$D$14</c:f>
              <c:numCache/>
            </c:numRef>
          </c:val>
        </c:ser>
        <c:axId val="1900776265"/>
        <c:axId val="1014774004"/>
      </c:barChart>
      <c:catAx>
        <c:axId val="1900776265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014774004"/>
      </c:catAx>
      <c:valAx>
        <c:axId val="101477400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900776265"/>
        <c:crosses val="max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400">
                <a:solidFill>
                  <a:srgbClr val="434343"/>
                </a:solidFill>
                <a:latin typeface="+mn-lt"/>
              </a:defRPr>
            </a:pPr>
            <a:r>
              <a:rPr b="1" i="0" sz="1400">
                <a:solidFill>
                  <a:srgbClr val="434343"/>
                </a:solidFill>
                <a:latin typeface="+mn-lt"/>
              </a:rPr>
              <a:t>CHI PHÍ CHUYỂN ĐỔI KHÁCH HÀNG (CAC)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spPr>
            <a:solidFill>
              <a:schemeClr val="accent1"/>
            </a:solidFill>
            <a:ln cmpd="sng">
              <a:noFill/>
            </a:ln>
          </c:spPr>
          <c:cat>
            <c:strRef>
              <c:f>'Blank-Chi phí chuyển đổi KH'!$C$5</c:f>
            </c:strRef>
          </c:cat>
          <c:val>
            <c:numRef>
              <c:f>'Blank-Chi phí chuyển đổi KH'!$D$5</c:f>
              <c:numCache/>
            </c:numRef>
          </c:val>
        </c:ser>
        <c:ser>
          <c:idx val="1"/>
          <c:order val="1"/>
          <c:spPr>
            <a:solidFill>
              <a:schemeClr val="accent2"/>
            </a:solidFill>
            <a:ln cmpd="sng">
              <a:noFill/>
            </a:ln>
          </c:spPr>
          <c:cat>
            <c:strRef>
              <c:f>'Blank-Chi phí chuyển đổi KH'!$C$5</c:f>
            </c:strRef>
          </c:cat>
          <c:val>
            <c:numRef>
              <c:f>'Blank-Chi phí chuyển đổi KH'!$C$5</c:f>
              <c:numCache/>
            </c:numRef>
          </c:val>
        </c:ser>
        <c:ser>
          <c:idx val="2"/>
          <c:order val="2"/>
          <c:cat>
            <c:strRef>
              <c:f>'Blank-Chi phí chuyển đổi KH'!$C$5</c:f>
            </c:strRef>
          </c:cat>
          <c:val>
            <c:numRef>
              <c:f>'Blank-Chi phí chuyển đổi KH'!$D$5</c:f>
              <c:numCache/>
            </c:numRef>
          </c:val>
        </c:ser>
        <c:axId val="1746968447"/>
        <c:axId val="1009930192"/>
      </c:barChart>
      <c:catAx>
        <c:axId val="174696844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Arial"/>
              </a:defRPr>
            </a:pPr>
          </a:p>
        </c:txPr>
        <c:crossAx val="1009930192"/>
      </c:catAx>
      <c:valAx>
        <c:axId val="100993019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746968447"/>
        <c:crosses val="max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400">
                <a:solidFill>
                  <a:srgbClr val="434343"/>
                </a:solidFill>
                <a:latin typeface="+mn-lt"/>
              </a:defRPr>
            </a:pPr>
            <a:r>
              <a:rPr b="1" i="0" sz="1400">
                <a:solidFill>
                  <a:srgbClr val="434343"/>
                </a:solidFill>
                <a:latin typeface="+mn-lt"/>
              </a:rPr>
              <a:t>GIÁ TRỊ LÂU DÀI CỦA 1 KHÁCH HÀNG (CLV)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spPr>
            <a:solidFill>
              <a:schemeClr val="accent1"/>
            </a:solidFill>
            <a:ln cmpd="sng">
              <a:noFill/>
            </a:ln>
          </c:spPr>
          <c:cat>
            <c:strRef>
              <c:f>'Blank-Chi phí chuyển đổi KH'!$C$14</c:f>
            </c:strRef>
          </c:cat>
          <c:val>
            <c:numRef>
              <c:f>'Blank-Chi phí chuyển đổi KH'!$D$14</c:f>
              <c:numCache/>
            </c:numRef>
          </c:val>
        </c:ser>
        <c:ser>
          <c:idx val="1"/>
          <c:order val="1"/>
          <c:spPr>
            <a:solidFill>
              <a:schemeClr val="accent2"/>
            </a:solidFill>
            <a:ln cmpd="sng">
              <a:noFill/>
            </a:ln>
          </c:spPr>
          <c:cat>
            <c:strRef>
              <c:f>'Blank-Chi phí chuyển đổi KH'!$C$14</c:f>
            </c:strRef>
          </c:cat>
          <c:val>
            <c:numRef>
              <c:f>'Blank-Chi phí chuyển đổi KH'!$C$14</c:f>
              <c:numCache/>
            </c:numRef>
          </c:val>
        </c:ser>
        <c:ser>
          <c:idx val="2"/>
          <c:order val="2"/>
          <c:cat>
            <c:strRef>
              <c:f>'Blank-Chi phí chuyển đổi KH'!$C$14</c:f>
            </c:strRef>
          </c:cat>
          <c:val>
            <c:numRef>
              <c:f>'Blank-Chi phí chuyển đổi KH'!$D$14</c:f>
              <c:numCache/>
            </c:numRef>
          </c:val>
        </c:ser>
        <c:axId val="798396589"/>
        <c:axId val="478373393"/>
      </c:barChart>
      <c:catAx>
        <c:axId val="79839658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478373393"/>
      </c:catAx>
      <c:valAx>
        <c:axId val="47837339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798396589"/>
        <c:crosses val="max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ser>
          <c:idx val="0"/>
          <c:order val="0"/>
          <c:tx>
            <c:strRef>
              <c:f>'Mẫu-Báo cáo KH tiềm năng'!$C$55</c:f>
            </c:strRef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'Mẫu-Báo cáo KH tiềm năng'!$D$54:$O$54</c:f>
            </c:strRef>
          </c:cat>
          <c:val>
            <c:numRef>
              <c:f>'Mẫu-Báo cáo KH tiềm năng'!$D$55:$O$55</c:f>
              <c:numCache/>
            </c:numRef>
          </c:val>
        </c:ser>
        <c:axId val="1555505196"/>
        <c:axId val="397649862"/>
      </c:barChart>
      <c:catAx>
        <c:axId val="155550519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397649862"/>
      </c:catAx>
      <c:valAx>
        <c:axId val="39764986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555505196"/>
        <c:crosses val="max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ser>
          <c:idx val="0"/>
          <c:order val="0"/>
          <c:tx>
            <c:strRef>
              <c:f>'Mẫu-Báo cáo KH tiềm năng'!$C$56</c:f>
            </c:strRef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>
                    <a:latin typeface="Arial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'Mẫu-Báo cáo KH tiềm năng'!$D$54:$O$54</c:f>
            </c:strRef>
          </c:cat>
          <c:val>
            <c:numRef>
              <c:f>'Mẫu-Báo cáo KH tiềm năng'!$D$56:$O$56</c:f>
              <c:numCache/>
            </c:numRef>
          </c:val>
        </c:ser>
        <c:axId val="1103491539"/>
        <c:axId val="1008789240"/>
      </c:barChart>
      <c:catAx>
        <c:axId val="110349153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008789240"/>
      </c:catAx>
      <c:valAx>
        <c:axId val="100878924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Arial"/>
              </a:defRPr>
            </a:pPr>
          </a:p>
        </c:txPr>
        <c:crossAx val="1103491539"/>
        <c:crosses val="max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trendline>
            <c:name/>
            <c:spPr>
              <a:ln w="19050">
                <a:solidFill>
                  <a:srgbClr val="000000">
                    <a:alpha val="0"/>
                  </a:srgbClr>
                </a:solidFill>
              </a:ln>
            </c:spPr>
            <c:trendlineType val="linear"/>
            <c:dispRSqr val="0"/>
            <c:dispEq val="0"/>
          </c:trendline>
          <c:xVal>
            <c:numRef>
              <c:f>'Blank-Báo cáo KH tiềm năng'!$Q$18:$Q$47</c:f>
            </c:numRef>
          </c:xVal>
          <c:yVal>
            <c:numRef>
              <c:f>'Blank-Báo cáo KH tiềm năng'!$R$18:$R$47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8336534"/>
        <c:axId val="1784771683"/>
      </c:scatterChart>
      <c:valAx>
        <c:axId val="928336534"/>
        <c:scaling>
          <c:orientation val="minMax"/>
          <c:max val="3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1" i="0" sz="1000">
                <a:solidFill>
                  <a:srgbClr val="000000"/>
                </a:solidFill>
                <a:latin typeface="+mn-lt"/>
              </a:defRPr>
            </a:pPr>
          </a:p>
        </c:txPr>
        <c:crossAx val="1784771683"/>
        <c:majorUnit val="1.0"/>
      </c:valAx>
      <c:valAx>
        <c:axId val="178477168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928336534"/>
      </c:valAx>
    </c:plotArea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ser>
          <c:idx val="0"/>
          <c:order val="0"/>
          <c:tx>
            <c:strRef>
              <c:f>'Blank-Báo cáo KH tiềm năng'!$C$53</c:f>
            </c:strRef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'Blank-Báo cáo KH tiềm năng'!$D$52:$O$52</c:f>
            </c:strRef>
          </c:cat>
          <c:val>
            <c:numRef>
              <c:f>'Blank-Báo cáo KH tiềm năng'!$D$53:$O$53</c:f>
              <c:numCache/>
            </c:numRef>
          </c:val>
        </c:ser>
        <c:axId val="1621760818"/>
        <c:axId val="3074268"/>
      </c:barChart>
      <c:catAx>
        <c:axId val="162176081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3074268"/>
      </c:catAx>
      <c:valAx>
        <c:axId val="307426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621760818"/>
        <c:crosses val="max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ser>
          <c:idx val="0"/>
          <c:order val="0"/>
          <c:tx>
            <c:strRef>
              <c:f>'Blank-Báo cáo KH tiềm năng'!$C$54</c:f>
            </c:strRef>
          </c:tx>
          <c:cat>
            <c:strRef>
              <c:f>'Blank-Báo cáo KH tiềm năng'!$D$52:$O$52</c:f>
            </c:strRef>
          </c:cat>
          <c:val>
            <c:numRef>
              <c:f>'Blank-Báo cáo KH tiềm năng'!$D$54:$O$54</c:f>
              <c:numCache/>
            </c:numRef>
          </c:val>
        </c:ser>
        <c:axId val="1177957480"/>
        <c:axId val="1213325058"/>
      </c:barChart>
      <c:catAx>
        <c:axId val="117795748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213325058"/>
      </c:catAx>
      <c:valAx>
        <c:axId val="1213325058"/>
        <c:scaling>
          <c:orientation val="minMax"/>
        </c:scaling>
        <c:delete val="0"/>
        <c:axPos val="b"/>
        <c:tickLblPos val="nextTo"/>
        <c:spPr>
          <a:ln>
            <a:noFill/>
          </a:ln>
        </c:spPr>
        <c:crossAx val="1177957480"/>
        <c:crosses val="max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434343"/>
                </a:solidFill>
                <a:latin typeface="Arial"/>
              </a:defRPr>
            </a:pPr>
            <a:r>
              <a:rPr b="1" i="0" sz="2000">
                <a:solidFill>
                  <a:srgbClr val="434343"/>
                </a:solidFill>
                <a:latin typeface="Arial"/>
              </a:rPr>
              <a:t>KHÁCH HÀNG TRUNG THÀNH TRONG THÁNG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KH THÁNG NÀY</c:v>
          </c:tx>
          <c:spPr>
            <a:solidFill>
              <a:srgbClr val="5B3EDA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'Mẫu-Tỉ lệ giữ chân KH'!$B$6:$B$19</c:f>
            </c:strRef>
          </c:cat>
          <c:val>
            <c:numRef>
              <c:f>'Mẫu-Tỉ lệ giữ chân KH'!$C$6:$C$19</c:f>
              <c:numCache/>
            </c:numRef>
          </c:val>
        </c:ser>
        <c:ser>
          <c:idx val="1"/>
          <c:order val="1"/>
          <c:tx>
            <c:v>KH THÁNG TRƯỚC</c:v>
          </c:tx>
          <c:spPr>
            <a:solidFill>
              <a:srgbClr val="66E0D6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'Mẫu-Tỉ lệ giữ chân KH'!$B$6:$B$19</c:f>
            </c:strRef>
          </c:cat>
          <c:val>
            <c:numRef>
              <c:f>'Mẫu-Tỉ lệ giữ chân KH'!$D$6:$D$19</c:f>
              <c:numCache/>
            </c:numRef>
          </c:val>
        </c:ser>
        <c:axId val="167377730"/>
        <c:axId val="128436411"/>
      </c:barChart>
      <c:catAx>
        <c:axId val="16737773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entury Gothic"/>
              </a:defRPr>
            </a:pPr>
          </a:p>
        </c:txPr>
        <c:crossAx val="128436411"/>
      </c:catAx>
      <c:valAx>
        <c:axId val="12843641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entury Gothic"/>
              </a:defRPr>
            </a:pPr>
          </a:p>
        </c:txPr>
        <c:crossAx val="167377730"/>
      </c:valAx>
    </c:plotArea>
    <c:legend>
      <c:legendPos val="b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Arial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2000">
                <a:solidFill>
                  <a:srgbClr val="434343"/>
                </a:solidFill>
                <a:latin typeface="Arial"/>
              </a:defRPr>
            </a:pPr>
            <a:r>
              <a:rPr b="1" i="0" sz="2000">
                <a:solidFill>
                  <a:srgbClr val="434343"/>
                </a:solidFill>
                <a:latin typeface="Arial"/>
              </a:rPr>
              <a:t>KHÁCH HÀNG TRUNG THÀNH TRONG THÁNG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cat>
            <c:strRef>
              <c:f>'Blank-Tỉ lệ giữ chân KH'!$B$5:$B$18</c:f>
            </c:strRef>
          </c:cat>
          <c:val>
            <c:numRef>
              <c:f>'Blank-Tỉ lệ giữ chân KH'!$C$5:$C$18</c:f>
              <c:numCache/>
            </c:numRef>
          </c:val>
        </c:ser>
        <c:ser>
          <c:idx val="1"/>
          <c:order val="1"/>
          <c:cat>
            <c:strRef>
              <c:f>'Blank-Tỉ lệ giữ chân KH'!$B$5:$B$18</c:f>
            </c:strRef>
          </c:cat>
          <c:val>
            <c:numRef>
              <c:f>'Blank-Tỉ lệ giữ chân KH'!$D$5:$D$18</c:f>
              <c:numCache/>
            </c:numRef>
          </c:val>
        </c:ser>
        <c:axId val="1221013211"/>
        <c:axId val="342600648"/>
      </c:barChart>
      <c:catAx>
        <c:axId val="12210132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entury Gothic"/>
              </a:defRPr>
            </a:pPr>
          </a:p>
        </c:txPr>
        <c:crossAx val="342600648"/>
      </c:catAx>
      <c:valAx>
        <c:axId val="34260064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221013211"/>
      </c:valAx>
    </c:plotArea>
    <c:legend>
      <c:legendPos val="b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Arial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400">
                <a:solidFill>
                  <a:srgbClr val="434343"/>
                </a:solidFill>
                <a:latin typeface="+mn-lt"/>
              </a:defRPr>
            </a:pPr>
            <a:r>
              <a:rPr b="1" i="0" sz="1400">
                <a:solidFill>
                  <a:srgbClr val="434343"/>
                </a:solidFill>
                <a:latin typeface="+mn-lt"/>
              </a:rPr>
              <a:t>CHI PHÍ CHUYỂN ĐỔI KHÁCH HÀNG (CAC)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spPr>
            <a:solidFill>
              <a:schemeClr val="accent1"/>
            </a:solidFill>
            <a:ln cmpd="sng">
              <a:noFill/>
            </a:ln>
          </c:spPr>
          <c:cat>
            <c:strRef>
              <c:f>'Chi phí chuyển đổi KH'!$C$5</c:f>
            </c:strRef>
          </c:cat>
          <c:val>
            <c:numRef>
              <c:f>'Chi phí chuyển đổi KH'!$D$5</c:f>
              <c:numCache/>
            </c:numRef>
          </c:val>
        </c:ser>
        <c:ser>
          <c:idx val="1"/>
          <c:order val="1"/>
          <c:spPr>
            <a:solidFill>
              <a:schemeClr val="accent2"/>
            </a:solidFill>
            <a:ln cmpd="sng">
              <a:noFill/>
            </a:ln>
          </c:spPr>
          <c:cat>
            <c:strRef>
              <c:f>'Chi phí chuyển đổi KH'!$C$5</c:f>
            </c:strRef>
          </c:cat>
          <c:val>
            <c:numRef>
              <c:f>'Chi phí chuyển đổi KH'!$C$5</c:f>
              <c:numCache/>
            </c:numRef>
          </c:val>
        </c:ser>
        <c:ser>
          <c:idx val="2"/>
          <c:order val="2"/>
          <c:cat>
            <c:strRef>
              <c:f>'Chi phí chuyển đổi KH'!$C$5</c:f>
            </c:strRef>
          </c:cat>
          <c:val>
            <c:numRef>
              <c:f>'Chi phí chuyển đổi KH'!$D$5</c:f>
              <c:numCache/>
            </c:numRef>
          </c:val>
        </c:ser>
        <c:axId val="1000551387"/>
        <c:axId val="783952305"/>
      </c:barChart>
      <c:catAx>
        <c:axId val="100055138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Arial"/>
              </a:defRPr>
            </a:pPr>
          </a:p>
        </c:txPr>
        <c:crossAx val="783952305"/>
      </c:catAx>
      <c:valAx>
        <c:axId val="78395230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000551387"/>
        <c:crosses val="max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Relationship Id="rId3" Type="http://schemas.openxmlformats.org/officeDocument/2006/relationships/chart" Target="../charts/chart6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466725</xdr:colOff>
      <xdr:row>3</xdr:row>
      <xdr:rowOff>9525</xdr:rowOff>
    </xdr:from>
    <xdr:ext cx="15249525" cy="3048000"/>
    <xdr:graphicFrame>
      <xdr:nvGraphicFramePr>
        <xdr:cNvPr id="1803393012" name="Chart 2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219075</xdr:colOff>
      <xdr:row>11</xdr:row>
      <xdr:rowOff>200025</xdr:rowOff>
    </xdr:from>
    <xdr:ext cx="20088225" cy="4171950"/>
    <xdr:graphicFrame>
      <xdr:nvGraphicFramePr>
        <xdr:cNvPr id="351731670" name="Chart 5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14</xdr:row>
      <xdr:rowOff>209550</xdr:rowOff>
    </xdr:from>
    <xdr:ext cx="20012025" cy="3800475"/>
    <xdr:graphicFrame>
      <xdr:nvGraphicFramePr>
        <xdr:cNvPr id="1392170461" name="Chart 8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466725</xdr:colOff>
      <xdr:row>3</xdr:row>
      <xdr:rowOff>9525</xdr:rowOff>
    </xdr:from>
    <xdr:ext cx="15249525" cy="3048000"/>
    <xdr:graphicFrame>
      <xdr:nvGraphicFramePr>
        <xdr:cNvPr id="2028416122" name="Chart 3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219075</xdr:colOff>
      <xdr:row>11</xdr:row>
      <xdr:rowOff>200025</xdr:rowOff>
    </xdr:from>
    <xdr:ext cx="20088225" cy="4171950"/>
    <xdr:graphicFrame>
      <xdr:nvGraphicFramePr>
        <xdr:cNvPr id="720335357" name="Chart 6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14</xdr:row>
      <xdr:rowOff>209550</xdr:rowOff>
    </xdr:from>
    <xdr:ext cx="20012025" cy="3800475"/>
    <xdr:graphicFrame>
      <xdr:nvGraphicFramePr>
        <xdr:cNvPr id="396316452" name="Chart 7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314325</xdr:colOff>
      <xdr:row>3</xdr:row>
      <xdr:rowOff>28575</xdr:rowOff>
    </xdr:from>
    <xdr:ext cx="13477875" cy="7648575"/>
    <xdr:graphicFrame>
      <xdr:nvGraphicFramePr>
        <xdr:cNvPr id="1470652004" name="Chart 4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314325</xdr:colOff>
      <xdr:row>2</xdr:row>
      <xdr:rowOff>28575</xdr:rowOff>
    </xdr:from>
    <xdr:ext cx="13477875" cy="7648575"/>
    <xdr:graphicFrame>
      <xdr:nvGraphicFramePr>
        <xdr:cNvPr id="801133256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57150</xdr:colOff>
      <xdr:row>3</xdr:row>
      <xdr:rowOff>133350</xdr:rowOff>
    </xdr:from>
    <xdr:ext cx="5629275" cy="2228850"/>
    <xdr:graphicFrame>
      <xdr:nvGraphicFramePr>
        <xdr:cNvPr id="1420695679" name="Chart 9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5</xdr:col>
      <xdr:colOff>57150</xdr:colOff>
      <xdr:row>12</xdr:row>
      <xdr:rowOff>171450</xdr:rowOff>
    </xdr:from>
    <xdr:ext cx="5629275" cy="2362200"/>
    <xdr:graphicFrame>
      <xdr:nvGraphicFramePr>
        <xdr:cNvPr id="417095207" name="Chart 10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57150</xdr:colOff>
      <xdr:row>3</xdr:row>
      <xdr:rowOff>133350</xdr:rowOff>
    </xdr:from>
    <xdr:ext cx="5629275" cy="2228850"/>
    <xdr:graphicFrame>
      <xdr:nvGraphicFramePr>
        <xdr:cNvPr id="1590267442" name="Chart 11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5</xdr:col>
      <xdr:colOff>57150</xdr:colOff>
      <xdr:row>12</xdr:row>
      <xdr:rowOff>171450</xdr:rowOff>
    </xdr:from>
    <xdr:ext cx="5629275" cy="2362200"/>
    <xdr:graphicFrame>
      <xdr:nvGraphicFramePr>
        <xdr:cNvPr id="505471460" name="Chart 12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headerRowCount="0" ref="B6:D19" displayName="Table_2" name="Table_2" id="2">
  <tableColumns count="3">
    <tableColumn name="Column1" id="1"/>
    <tableColumn name="Column2" id="2"/>
    <tableColumn name="Column3" id="3"/>
  </tableColumns>
  <tableStyleInfo name="Mẫu-Tỉ lệ giữ chân KH-style" showColumnStripes="0" showFirstColumn="1" showLastColumn="1" showRowStripes="1"/>
</table>
</file>

<file path=xl/tables/table2.xml><?xml version="1.0" encoding="utf-8"?>
<table xmlns="http://schemas.openxmlformats.org/spreadsheetml/2006/main" headerRowCount="0" ref="B5:D18" displayName="Table_1" name="Table_1" id="1">
  <tableColumns count="3">
    <tableColumn name="Column1" id="1"/>
    <tableColumn name="Column2" id="2"/>
    <tableColumn name="Column3" id="3"/>
  </tableColumns>
  <tableStyleInfo name="Blank-Tỉ lệ giữ chân KH-style" showColumnStripes="0" showFirstColumn="1" showLastColumn="1" showRowStripes="1"/>
</table>
</file>

<file path=xl/tables/table3.xml><?xml version="1.0" encoding="utf-8"?>
<table xmlns="http://schemas.openxmlformats.org/spreadsheetml/2006/main" ref="B16:M66" displayName="Table_3" name="Table_3" id="3">
  <tableColumns count="12">
    <tableColumn name="NGÀY" id="1"/>
    <tableColumn name="THỜI ĐIỂM" id="2"/>
    <tableColumn name="HÀNG ĐÃ BÁN_x000a_(SẢN PHẨM)" id="3"/>
    <tableColumn name="PHẢN HỒI TIÊU CỰC_x000a_(LƯỢT)" id="4"/>
    <tableColumn name="PHẢN HỒI TÍCH CỰC_x000a_(LƯỢT)" id="5"/>
    <tableColumn name="KHIẾU NẠI_x000a_(LƯỢT)" id="6"/>
    <tableColumn name="KHIẾU NẠI CHƯA ĐƯỢC GIẢI QUYẾT_x000a_(LƯỢT)" id="7"/>
    <tableColumn name="KHIẾU NẠI ĐÃ ĐƯỢC GIẢI QUYẾT_x000a_(LƯỢT)" id="8"/>
    <tableColumn name="CÁC VẤN ĐỀ CHƯA GIẢI QUYẾT_x000a_(LƯỢT)" id="9"/>
    <tableColumn name="CÁC VẤN ĐỀ ĐÃ GIẢI QUYẾT (LƯỢT)" id="10"/>
    <tableColumn name="KHÔNG KHUYẾN KHÍCH MUA HÀNG_x000a_(LƯỢT)" id="11"/>
    <tableColumn name="KHUYẾN KHÍCH MUA HÀNG (LƯỢT)" id="12"/>
  </tableColumns>
  <tableStyleInfo name="Mẫu-Mức độ hài lòng của KH-style" showColumnStripes="0" showFirstColumn="1" showLastColumn="1" showRowStripes="1"/>
</table>
</file>

<file path=xl/tables/table4.xml><?xml version="1.0" encoding="utf-8"?>
<table xmlns="http://schemas.openxmlformats.org/spreadsheetml/2006/main" headerRowCount="0" ref="B70:F79" displayName="Table_4" name="Table_4" id="4">
  <tableColumns count="5">
    <tableColumn name="Column1" id="1"/>
    <tableColumn name="Column2" id="2"/>
    <tableColumn name="Column3" id="3"/>
    <tableColumn name="Column4" id="4"/>
    <tableColumn name="Column5" id="5"/>
  </tableColumns>
  <tableStyleInfo name="Mẫu-Mức độ hài lòng của KH-style 2" showColumnStripes="0" showFirstColumn="1" showLastColumn="1" showRowStripes="1"/>
</table>
</file>

<file path=xl/tables/table5.xml><?xml version="1.0" encoding="utf-8"?>
<table xmlns="http://schemas.openxmlformats.org/spreadsheetml/2006/main" ref="B16:M66" displayName="Table_5" name="Table_5" id="5">
  <tableColumns count="12">
    <tableColumn name="NGÀY" id="1"/>
    <tableColumn name="THỜI ĐIỂM" id="2"/>
    <tableColumn name="HÀNG ĐÃ BÁN_x000a_(SẢN PHẨM)" id="3"/>
    <tableColumn name="PHẢN HỒI TIÊU CỰC_x000a_(LƯỢT)" id="4"/>
    <tableColumn name="PHẢN HỒI TÍCH CỰC_x000a_(LƯỢT)" id="5"/>
    <tableColumn name="KHIẾU NẠI_x000a_(LƯỢT)" id="6"/>
    <tableColumn name="KHIẾU NẠI CHƯA ĐƯỢC GIẢI QUYẾT_x000a_(LƯỢT)" id="7"/>
    <tableColumn name="KHIẾU NẠI ĐÃ ĐƯỢC GIẢI QUYẾT_x000a_(LƯỢT)" id="8"/>
    <tableColumn name="CÁC VẤN ĐỀ CHƯA GIẢI QUYẾT_x000a_(LƯỢT)" id="9"/>
    <tableColumn name="CÁC VẤN ĐỀ ĐÃ GIẢI QUYẾT (LƯỢT)" id="10"/>
    <tableColumn name="KHÔNG KHUYẾN KHÍCH MUA HÀNG_x000a_(LƯỢT)" id="11"/>
    <tableColumn name="KHUYẾN KHÍCH MUA HÀNG (LƯỢT)" id="12"/>
  </tableColumns>
  <tableStyleInfo name="Blank-Mức độ hài lòng của KH-style" showColumnStripes="0" showFirstColumn="1" showLastColumn="1" showRowStripes="1"/>
</table>
</file>

<file path=xl/tables/table6.xml><?xml version="1.0" encoding="utf-8"?>
<table xmlns="http://schemas.openxmlformats.org/spreadsheetml/2006/main" headerRowCount="0" ref="B70:F79" displayName="Table_6" name="Table_6" id="6">
  <tableColumns count="5">
    <tableColumn name="Column1" id="1"/>
    <tableColumn name="Column2" id="2"/>
    <tableColumn name="Column3" id="3"/>
    <tableColumn name="Column4" id="4"/>
    <tableColumn name="Column5" id="5"/>
  </tableColumns>
  <tableStyleInfo name="Blank-Mức độ hài lòng của KH-style 2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1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2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4" Type="http://schemas.openxmlformats.org/officeDocument/2006/relationships/table" Target="../tables/table3.xml"/><Relationship Id="rId5" Type="http://schemas.openxmlformats.org/officeDocument/2006/relationships/table" Target="../tables/table4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4" Type="http://schemas.openxmlformats.org/officeDocument/2006/relationships/table" Target="../tables/table5.xml"/><Relationship Id="rId5" Type="http://schemas.openxmlformats.org/officeDocument/2006/relationships/table" Target="../tables/table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bit.ly/3A2bQzm" TargetMode="External"/><Relationship Id="rId2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bit.ly/3A2bQzm" TargetMode="External"/><Relationship Id="rId2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F7F7F"/>
    <pageSetUpPr fitToPage="1"/>
  </sheetPr>
  <sheetViews>
    <sheetView showGridLines="0" workbookViewId="0"/>
  </sheetViews>
  <sheetFormatPr customHeight="1" defaultColWidth="12.63" defaultRowHeight="15.0"/>
  <cols>
    <col customWidth="1" min="1" max="1" width="2.88"/>
    <col customWidth="1" min="2" max="2" width="2.63"/>
    <col customWidth="1" min="3" max="3" width="27.0"/>
    <col customWidth="1" min="4" max="15" width="13.88"/>
    <col customWidth="1" min="16" max="16" width="8.63"/>
    <col customWidth="1" min="17" max="17" width="13.88"/>
    <col customWidth="1" min="18" max="18" width="20.13"/>
    <col customWidth="1" min="19" max="19" width="13.88"/>
    <col customWidth="1" min="20" max="20" width="13.5"/>
    <col customWidth="1" min="21" max="21" width="2.88"/>
    <col customWidth="1" min="22" max="38" width="9.5"/>
  </cols>
  <sheetData>
    <row r="1" ht="49.5" customHeight="1">
      <c r="A1" s="9"/>
      <c r="B1" s="25" t="s">
        <v>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ht="21.75" customHeight="1">
      <c r="A2" s="9"/>
      <c r="B2" s="26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ht="18.0" customHeight="1">
      <c r="A3" s="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ht="27.0" customHeight="1">
      <c r="A4" s="9"/>
      <c r="B4" s="27"/>
      <c r="C4" s="28" t="s">
        <v>15</v>
      </c>
      <c r="D4" s="29"/>
      <c r="E4" s="29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</row>
    <row r="5" ht="72.0" customHeight="1">
      <c r="A5" s="9"/>
      <c r="B5" s="27"/>
      <c r="C5" s="30">
        <f>'Mẫu-Báo cáo KH tiềm năng'!R50</f>
        <v>14294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ht="39.0" customHeight="1">
      <c r="A6" s="9"/>
      <c r="B6" s="27"/>
      <c r="C6" s="31" t="s">
        <v>20</v>
      </c>
      <c r="D6" s="32">
        <f>'Mẫu-Báo cáo KH tiềm năng'!R51</f>
        <v>11000</v>
      </c>
      <c r="E6" s="34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ht="30.0" customHeight="1">
      <c r="A7" s="9"/>
      <c r="B7" s="27"/>
      <c r="C7" s="31" t="s">
        <v>22</v>
      </c>
      <c r="D7" s="31"/>
      <c r="E7" s="31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</row>
    <row r="8" ht="72.0" customHeight="1">
      <c r="A8" s="36"/>
      <c r="B8" s="37"/>
      <c r="C8" s="38">
        <f>C5/D6</f>
        <v>1.299454545</v>
      </c>
      <c r="D8" s="27"/>
      <c r="E8" s="2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</row>
    <row r="9" ht="18.0" customHeight="1">
      <c r="A9" s="9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</row>
    <row r="10" ht="54.7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</row>
    <row r="11" ht="35.25" customHeight="1">
      <c r="A11" s="40"/>
      <c r="B11" s="41"/>
      <c r="C11" s="42" t="s">
        <v>23</v>
      </c>
      <c r="D11" s="12"/>
      <c r="E11" s="12"/>
      <c r="F11" s="12"/>
      <c r="G11" s="12"/>
      <c r="H11" s="12"/>
      <c r="I11" s="12"/>
      <c r="J11" s="12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</row>
    <row r="12" ht="315.0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</row>
    <row r="13" ht="59.25" customHeight="1">
      <c r="A13" s="9"/>
      <c r="B13" s="9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</row>
    <row r="14" ht="30.75" customHeight="1">
      <c r="A14" s="9"/>
      <c r="B14" s="46"/>
      <c r="C14" s="42" t="s">
        <v>24</v>
      </c>
      <c r="D14" s="12"/>
      <c r="E14" s="12"/>
      <c r="F14" s="12"/>
      <c r="G14" s="12"/>
      <c r="H14" s="12"/>
      <c r="I14" s="12"/>
      <c r="J14" s="12"/>
      <c r="K14" s="47"/>
      <c r="L14" s="47"/>
      <c r="M14" s="47"/>
      <c r="N14" s="47"/>
      <c r="O14" s="47"/>
      <c r="P14" s="47"/>
      <c r="Q14" s="47"/>
      <c r="R14" s="47"/>
      <c r="S14" s="47"/>
      <c r="T14" s="48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</row>
    <row r="15" ht="315.0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</row>
    <row r="16" ht="36.0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</row>
    <row r="17" ht="37.5" customHeight="1">
      <c r="A17" s="40"/>
      <c r="B17" s="40"/>
      <c r="C17" s="42" t="s">
        <v>25</v>
      </c>
      <c r="D17" s="12"/>
      <c r="E17" s="12"/>
      <c r="F17" s="12"/>
      <c r="G17" s="12"/>
      <c r="H17" s="12"/>
      <c r="I17" s="12"/>
      <c r="J17" s="12"/>
      <c r="K17" s="12"/>
      <c r="L17" s="43"/>
      <c r="M17" s="43"/>
      <c r="N17" s="43"/>
      <c r="O17" s="49"/>
      <c r="P17" s="40"/>
      <c r="Q17" s="62" t="s">
        <v>41</v>
      </c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</row>
    <row r="18" ht="15.75" customHeight="1">
      <c r="A18" s="40"/>
      <c r="B18" s="40"/>
      <c r="C18" s="52" t="s">
        <v>26</v>
      </c>
      <c r="D18" s="53" t="s">
        <v>28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"/>
      <c r="P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</row>
    <row r="19" ht="29.25" customHeight="1">
      <c r="A19" s="40"/>
      <c r="B19" s="40"/>
      <c r="C19" s="56"/>
      <c r="D19" s="57" t="s">
        <v>42</v>
      </c>
      <c r="E19" s="57" t="s">
        <v>43</v>
      </c>
      <c r="F19" s="57" t="s">
        <v>44</v>
      </c>
      <c r="G19" s="57" t="s">
        <v>45</v>
      </c>
      <c r="H19" s="57" t="s">
        <v>46</v>
      </c>
      <c r="I19" s="57" t="s">
        <v>47</v>
      </c>
      <c r="J19" s="57" t="s">
        <v>48</v>
      </c>
      <c r="K19" s="57" t="s">
        <v>49</v>
      </c>
      <c r="L19" s="57" t="s">
        <v>50</v>
      </c>
      <c r="M19" s="57" t="s">
        <v>51</v>
      </c>
      <c r="N19" s="57" t="s">
        <v>52</v>
      </c>
      <c r="O19" s="57" t="s">
        <v>53</v>
      </c>
      <c r="P19" s="40"/>
      <c r="Q19" s="50" t="s">
        <v>26</v>
      </c>
      <c r="R19" s="51" t="s">
        <v>27</v>
      </c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</row>
    <row r="20" ht="12.75" customHeight="1">
      <c r="A20" s="40"/>
      <c r="B20" s="40"/>
      <c r="C20" s="60">
        <v>1.0</v>
      </c>
      <c r="D20" s="61">
        <v>6.0</v>
      </c>
      <c r="E20" s="61">
        <v>76.0</v>
      </c>
      <c r="F20" s="61">
        <v>102.0</v>
      </c>
      <c r="G20" s="61">
        <v>133.0</v>
      </c>
      <c r="H20" s="61">
        <v>0.0</v>
      </c>
      <c r="I20" s="61">
        <v>3.0</v>
      </c>
      <c r="J20" s="61">
        <v>5.0</v>
      </c>
      <c r="K20" s="61">
        <v>9.0</v>
      </c>
      <c r="L20" s="61">
        <v>16.0</v>
      </c>
      <c r="M20" s="61">
        <v>43.0</v>
      </c>
      <c r="N20" s="61">
        <v>9.0</v>
      </c>
      <c r="O20" s="61">
        <v>6.0</v>
      </c>
      <c r="P20" s="40"/>
      <c r="Q20" s="54">
        <v>1.0</v>
      </c>
      <c r="R20" s="55">
        <f t="shared" ref="R20:R49" si="1">SUM(D20:O20)</f>
        <v>408</v>
      </c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ht="15.75" customHeight="1">
      <c r="A21" s="40"/>
      <c r="B21" s="40"/>
      <c r="C21" s="58">
        <f t="shared" ref="C21:C49" si="2">C20+1</f>
        <v>2</v>
      </c>
      <c r="D21" s="59">
        <v>5.0</v>
      </c>
      <c r="E21" s="59">
        <v>60.0</v>
      </c>
      <c r="F21" s="59">
        <v>172.0</v>
      </c>
      <c r="G21" s="59">
        <v>161.0</v>
      </c>
      <c r="H21" s="59">
        <v>0.0</v>
      </c>
      <c r="I21" s="59">
        <v>0.0</v>
      </c>
      <c r="J21" s="59">
        <v>6.0</v>
      </c>
      <c r="K21" s="59">
        <v>5.0</v>
      </c>
      <c r="L21" s="59">
        <v>10.0</v>
      </c>
      <c r="M21" s="59">
        <v>27.0</v>
      </c>
      <c r="N21" s="59">
        <v>0.0</v>
      </c>
      <c r="O21" s="59">
        <v>6.0</v>
      </c>
      <c r="P21" s="40"/>
      <c r="Q21" s="58">
        <f t="shared" ref="Q21:Q49" si="3">Q20+1</f>
        <v>2</v>
      </c>
      <c r="R21" s="59">
        <f t="shared" si="1"/>
        <v>452</v>
      </c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</row>
    <row r="22" ht="15.75" customHeight="1">
      <c r="A22" s="40"/>
      <c r="B22" s="40"/>
      <c r="C22" s="63">
        <f t="shared" si="2"/>
        <v>3</v>
      </c>
      <c r="D22" s="64">
        <v>14.0</v>
      </c>
      <c r="E22" s="64">
        <v>188.0</v>
      </c>
      <c r="F22" s="61">
        <v>140.0</v>
      </c>
      <c r="G22" s="64">
        <v>190.0</v>
      </c>
      <c r="H22" s="64">
        <v>0.0</v>
      </c>
      <c r="I22" s="61">
        <v>3.0</v>
      </c>
      <c r="J22" s="64">
        <v>7.0</v>
      </c>
      <c r="K22" s="64">
        <v>6.0</v>
      </c>
      <c r="L22" s="61">
        <v>17.0</v>
      </c>
      <c r="M22" s="64">
        <v>36.0</v>
      </c>
      <c r="N22" s="64">
        <v>8.0</v>
      </c>
      <c r="O22" s="61">
        <v>5.0</v>
      </c>
      <c r="P22" s="40"/>
      <c r="Q22" s="63">
        <f t="shared" si="3"/>
        <v>3</v>
      </c>
      <c r="R22" s="61">
        <f t="shared" si="1"/>
        <v>614</v>
      </c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</row>
    <row r="23" ht="15.75" customHeight="1">
      <c r="A23" s="40"/>
      <c r="B23" s="40"/>
      <c r="C23" s="58">
        <f t="shared" si="2"/>
        <v>4</v>
      </c>
      <c r="D23" s="59">
        <v>3.0</v>
      </c>
      <c r="E23" s="59">
        <v>108.0</v>
      </c>
      <c r="F23" s="59">
        <v>134.0</v>
      </c>
      <c r="G23" s="59">
        <v>63.0</v>
      </c>
      <c r="H23" s="59">
        <v>0.0</v>
      </c>
      <c r="I23" s="59">
        <v>3.0</v>
      </c>
      <c r="J23" s="59">
        <v>6.0</v>
      </c>
      <c r="K23" s="59">
        <v>3.0</v>
      </c>
      <c r="L23" s="59">
        <v>10.0</v>
      </c>
      <c r="M23" s="59">
        <v>36.0</v>
      </c>
      <c r="N23" s="59">
        <v>13.0</v>
      </c>
      <c r="O23" s="59">
        <v>0.0</v>
      </c>
      <c r="P23" s="40"/>
      <c r="Q23" s="58">
        <f t="shared" si="3"/>
        <v>4</v>
      </c>
      <c r="R23" s="59">
        <f t="shared" si="1"/>
        <v>379</v>
      </c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</row>
    <row r="24" ht="15.75" customHeight="1">
      <c r="A24" s="40"/>
      <c r="B24" s="40"/>
      <c r="C24" s="63">
        <f t="shared" si="2"/>
        <v>5</v>
      </c>
      <c r="D24" s="64">
        <v>9.0</v>
      </c>
      <c r="E24" s="64">
        <v>118.0</v>
      </c>
      <c r="F24" s="61">
        <v>83.0</v>
      </c>
      <c r="G24" s="64">
        <v>52.0</v>
      </c>
      <c r="H24" s="64">
        <v>0.0</v>
      </c>
      <c r="I24" s="61">
        <v>2.0</v>
      </c>
      <c r="J24" s="64">
        <v>7.0</v>
      </c>
      <c r="K24" s="64">
        <v>3.0</v>
      </c>
      <c r="L24" s="61">
        <v>36.0</v>
      </c>
      <c r="M24" s="64">
        <v>19.0</v>
      </c>
      <c r="N24" s="64">
        <v>6.0</v>
      </c>
      <c r="O24" s="61">
        <v>4.0</v>
      </c>
      <c r="P24" s="40"/>
      <c r="Q24" s="63">
        <f t="shared" si="3"/>
        <v>5</v>
      </c>
      <c r="R24" s="61">
        <f t="shared" si="1"/>
        <v>339</v>
      </c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</row>
    <row r="25" ht="15.75" customHeight="1">
      <c r="A25" s="40"/>
      <c r="B25" s="40"/>
      <c r="C25" s="58">
        <f t="shared" si="2"/>
        <v>6</v>
      </c>
      <c r="D25" s="59">
        <v>9.0</v>
      </c>
      <c r="E25" s="59">
        <v>156.0</v>
      </c>
      <c r="F25" s="59">
        <v>148.0</v>
      </c>
      <c r="G25" s="59">
        <v>149.0</v>
      </c>
      <c r="H25" s="59">
        <v>0.0</v>
      </c>
      <c r="I25" s="59">
        <v>3.0</v>
      </c>
      <c r="J25" s="59">
        <v>6.0</v>
      </c>
      <c r="K25" s="59">
        <v>9.0</v>
      </c>
      <c r="L25" s="59">
        <v>25.0</v>
      </c>
      <c r="M25" s="59">
        <v>1.0</v>
      </c>
      <c r="N25" s="59">
        <v>16.0</v>
      </c>
      <c r="O25" s="59">
        <v>0.0</v>
      </c>
      <c r="P25" s="40"/>
      <c r="Q25" s="58">
        <f t="shared" si="3"/>
        <v>6</v>
      </c>
      <c r="R25" s="59">
        <f t="shared" si="1"/>
        <v>522</v>
      </c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</row>
    <row r="26" ht="15.75" customHeight="1">
      <c r="A26" s="40"/>
      <c r="B26" s="40"/>
      <c r="C26" s="63">
        <f t="shared" si="2"/>
        <v>7</v>
      </c>
      <c r="D26" s="64">
        <v>1.0</v>
      </c>
      <c r="E26" s="64">
        <v>149.0</v>
      </c>
      <c r="F26" s="61">
        <v>122.0</v>
      </c>
      <c r="G26" s="64">
        <v>146.0</v>
      </c>
      <c r="H26" s="64">
        <v>0.0</v>
      </c>
      <c r="I26" s="61">
        <v>1.0</v>
      </c>
      <c r="J26" s="64">
        <v>6.0</v>
      </c>
      <c r="K26" s="64">
        <v>7.0</v>
      </c>
      <c r="L26" s="61">
        <v>37.0</v>
      </c>
      <c r="M26" s="64">
        <v>33.0</v>
      </c>
      <c r="N26" s="64">
        <v>11.0</v>
      </c>
      <c r="O26" s="61">
        <v>4.0</v>
      </c>
      <c r="P26" s="40"/>
      <c r="Q26" s="63">
        <f t="shared" si="3"/>
        <v>7</v>
      </c>
      <c r="R26" s="61">
        <f t="shared" si="1"/>
        <v>517</v>
      </c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</row>
    <row r="27" ht="15.75" customHeight="1">
      <c r="A27" s="40"/>
      <c r="B27" s="40"/>
      <c r="C27" s="58">
        <f t="shared" si="2"/>
        <v>8</v>
      </c>
      <c r="D27" s="59">
        <v>12.0</v>
      </c>
      <c r="E27" s="59">
        <v>130.0</v>
      </c>
      <c r="F27" s="59">
        <v>53.0</v>
      </c>
      <c r="G27" s="59">
        <v>183.0</v>
      </c>
      <c r="H27" s="59">
        <v>0.0</v>
      </c>
      <c r="I27" s="59">
        <v>1.0</v>
      </c>
      <c r="J27" s="59">
        <v>7.0</v>
      </c>
      <c r="K27" s="59">
        <v>4.0</v>
      </c>
      <c r="L27" s="59">
        <v>36.0</v>
      </c>
      <c r="M27" s="59">
        <v>36.0</v>
      </c>
      <c r="N27" s="59">
        <v>1.0</v>
      </c>
      <c r="O27" s="59">
        <v>4.0</v>
      </c>
      <c r="P27" s="40"/>
      <c r="Q27" s="58">
        <f t="shared" si="3"/>
        <v>8</v>
      </c>
      <c r="R27" s="59">
        <f t="shared" si="1"/>
        <v>467</v>
      </c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</row>
    <row r="28" ht="15.75" customHeight="1">
      <c r="A28" s="40"/>
      <c r="B28" s="40"/>
      <c r="C28" s="63">
        <f t="shared" si="2"/>
        <v>9</v>
      </c>
      <c r="D28" s="64">
        <v>13.0</v>
      </c>
      <c r="E28" s="64">
        <v>113.0</v>
      </c>
      <c r="F28" s="61">
        <v>50.0</v>
      </c>
      <c r="G28" s="64">
        <v>56.0</v>
      </c>
      <c r="H28" s="64">
        <v>0.0</v>
      </c>
      <c r="I28" s="61">
        <v>2.0</v>
      </c>
      <c r="J28" s="64">
        <v>6.0</v>
      </c>
      <c r="K28" s="64">
        <v>11.0</v>
      </c>
      <c r="L28" s="61">
        <v>26.0</v>
      </c>
      <c r="M28" s="64">
        <v>14.0</v>
      </c>
      <c r="N28" s="64">
        <v>15.0</v>
      </c>
      <c r="O28" s="61">
        <v>4.0</v>
      </c>
      <c r="P28" s="40"/>
      <c r="Q28" s="63">
        <f t="shared" si="3"/>
        <v>9</v>
      </c>
      <c r="R28" s="61">
        <f t="shared" si="1"/>
        <v>310</v>
      </c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</row>
    <row r="29" ht="15.75" customHeight="1">
      <c r="A29" s="40"/>
      <c r="B29" s="40"/>
      <c r="C29" s="58">
        <f t="shared" si="2"/>
        <v>10</v>
      </c>
      <c r="D29" s="59">
        <v>6.0</v>
      </c>
      <c r="E29" s="59">
        <v>174.0</v>
      </c>
      <c r="F29" s="59">
        <v>56.0</v>
      </c>
      <c r="G29" s="59">
        <v>54.0</v>
      </c>
      <c r="H29" s="59">
        <v>0.0</v>
      </c>
      <c r="I29" s="59">
        <v>1.0</v>
      </c>
      <c r="J29" s="59">
        <v>2.0</v>
      </c>
      <c r="K29" s="59">
        <v>8.0</v>
      </c>
      <c r="L29" s="59">
        <v>56.0</v>
      </c>
      <c r="M29" s="59">
        <v>15.0</v>
      </c>
      <c r="N29" s="59">
        <v>16.0</v>
      </c>
      <c r="O29" s="59">
        <v>3.0</v>
      </c>
      <c r="P29" s="40"/>
      <c r="Q29" s="58">
        <f t="shared" si="3"/>
        <v>10</v>
      </c>
      <c r="R29" s="59">
        <f t="shared" si="1"/>
        <v>391</v>
      </c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</row>
    <row r="30" ht="15.75" customHeight="1">
      <c r="A30" s="40"/>
      <c r="B30" s="40"/>
      <c r="C30" s="63">
        <f t="shared" si="2"/>
        <v>11</v>
      </c>
      <c r="D30" s="64">
        <v>14.0</v>
      </c>
      <c r="E30" s="64">
        <v>89.0</v>
      </c>
      <c r="F30" s="61">
        <v>178.0</v>
      </c>
      <c r="G30" s="64">
        <v>82.0</v>
      </c>
      <c r="H30" s="64">
        <v>0.0</v>
      </c>
      <c r="I30" s="61">
        <v>3.0</v>
      </c>
      <c r="J30" s="64">
        <v>3.0</v>
      </c>
      <c r="K30" s="64">
        <v>8.0</v>
      </c>
      <c r="L30" s="61">
        <v>29.0</v>
      </c>
      <c r="M30" s="64">
        <v>44.0</v>
      </c>
      <c r="N30" s="64">
        <v>14.0</v>
      </c>
      <c r="O30" s="61">
        <v>5.0</v>
      </c>
      <c r="P30" s="40"/>
      <c r="Q30" s="63">
        <f t="shared" si="3"/>
        <v>11</v>
      </c>
      <c r="R30" s="61">
        <f t="shared" si="1"/>
        <v>469</v>
      </c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</row>
    <row r="31" ht="15.75" customHeight="1">
      <c r="A31" s="40"/>
      <c r="B31" s="40"/>
      <c r="C31" s="58">
        <f t="shared" si="2"/>
        <v>12</v>
      </c>
      <c r="D31" s="59">
        <v>2.0</v>
      </c>
      <c r="E31" s="59">
        <v>68.0</v>
      </c>
      <c r="F31" s="59">
        <v>160.0</v>
      </c>
      <c r="G31" s="59">
        <v>110.0</v>
      </c>
      <c r="H31" s="59">
        <v>0.0</v>
      </c>
      <c r="I31" s="59">
        <v>3.0</v>
      </c>
      <c r="J31" s="59">
        <v>1.0</v>
      </c>
      <c r="K31" s="59">
        <v>9.0</v>
      </c>
      <c r="L31" s="59">
        <v>47.0</v>
      </c>
      <c r="M31" s="59">
        <v>2.0</v>
      </c>
      <c r="N31" s="59">
        <v>9.0</v>
      </c>
      <c r="O31" s="59">
        <v>4.0</v>
      </c>
      <c r="P31" s="40"/>
      <c r="Q31" s="58">
        <f t="shared" si="3"/>
        <v>12</v>
      </c>
      <c r="R31" s="59">
        <f t="shared" si="1"/>
        <v>415</v>
      </c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</row>
    <row r="32" ht="15.75" customHeight="1">
      <c r="A32" s="40"/>
      <c r="B32" s="40"/>
      <c r="C32" s="63">
        <f t="shared" si="2"/>
        <v>13</v>
      </c>
      <c r="D32" s="64">
        <v>5.0</v>
      </c>
      <c r="E32" s="64">
        <v>80.0</v>
      </c>
      <c r="F32" s="61">
        <v>128.0</v>
      </c>
      <c r="G32" s="64">
        <v>137.0</v>
      </c>
      <c r="H32" s="64">
        <v>0.0</v>
      </c>
      <c r="I32" s="61">
        <v>0.0</v>
      </c>
      <c r="J32" s="64">
        <v>5.0</v>
      </c>
      <c r="K32" s="64">
        <v>10.0</v>
      </c>
      <c r="L32" s="61">
        <v>21.0</v>
      </c>
      <c r="M32" s="64">
        <v>53.0</v>
      </c>
      <c r="N32" s="64">
        <v>5.0</v>
      </c>
      <c r="O32" s="61">
        <v>0.0</v>
      </c>
      <c r="P32" s="40"/>
      <c r="Q32" s="63">
        <f t="shared" si="3"/>
        <v>13</v>
      </c>
      <c r="R32" s="61">
        <f t="shared" si="1"/>
        <v>444</v>
      </c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</row>
    <row r="33" ht="15.75" customHeight="1">
      <c r="A33" s="40"/>
      <c r="B33" s="40"/>
      <c r="C33" s="58">
        <f t="shared" si="2"/>
        <v>14</v>
      </c>
      <c r="D33" s="59">
        <v>3.0</v>
      </c>
      <c r="E33" s="59">
        <v>85.0</v>
      </c>
      <c r="F33" s="59">
        <v>175.0</v>
      </c>
      <c r="G33" s="59">
        <v>127.0</v>
      </c>
      <c r="H33" s="59">
        <v>0.0</v>
      </c>
      <c r="I33" s="59">
        <v>2.0</v>
      </c>
      <c r="J33" s="59">
        <v>7.0</v>
      </c>
      <c r="K33" s="59">
        <v>4.0</v>
      </c>
      <c r="L33" s="59">
        <v>47.0</v>
      </c>
      <c r="M33" s="59">
        <v>47.0</v>
      </c>
      <c r="N33" s="59">
        <v>13.0</v>
      </c>
      <c r="O33" s="59">
        <v>6.0</v>
      </c>
      <c r="P33" s="40"/>
      <c r="Q33" s="58">
        <f t="shared" si="3"/>
        <v>14</v>
      </c>
      <c r="R33" s="59">
        <f t="shared" si="1"/>
        <v>516</v>
      </c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</row>
    <row r="34" ht="15.75" customHeight="1">
      <c r="A34" s="40"/>
      <c r="B34" s="40"/>
      <c r="C34" s="63">
        <f t="shared" si="2"/>
        <v>15</v>
      </c>
      <c r="D34" s="64">
        <v>6.0</v>
      </c>
      <c r="E34" s="64">
        <v>174.0</v>
      </c>
      <c r="F34" s="61">
        <v>178.0</v>
      </c>
      <c r="G34" s="64">
        <v>115.0</v>
      </c>
      <c r="H34" s="64">
        <v>0.0</v>
      </c>
      <c r="I34" s="61">
        <v>0.0</v>
      </c>
      <c r="J34" s="64">
        <v>4.0</v>
      </c>
      <c r="K34" s="64">
        <v>10.0</v>
      </c>
      <c r="L34" s="61">
        <v>40.0</v>
      </c>
      <c r="M34" s="64">
        <v>46.0</v>
      </c>
      <c r="N34" s="64">
        <v>5.0</v>
      </c>
      <c r="O34" s="61">
        <v>3.0</v>
      </c>
      <c r="P34" s="40"/>
      <c r="Q34" s="63">
        <f t="shared" si="3"/>
        <v>15</v>
      </c>
      <c r="R34" s="61">
        <f t="shared" si="1"/>
        <v>581</v>
      </c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</row>
    <row r="35" ht="15.75" customHeight="1">
      <c r="A35" s="40"/>
      <c r="B35" s="40"/>
      <c r="C35" s="58">
        <f t="shared" si="2"/>
        <v>16</v>
      </c>
      <c r="D35" s="59">
        <v>2.0</v>
      </c>
      <c r="E35" s="59">
        <v>166.0</v>
      </c>
      <c r="F35" s="59">
        <v>70.0</v>
      </c>
      <c r="G35" s="59">
        <v>83.0</v>
      </c>
      <c r="H35" s="59">
        <v>0.0</v>
      </c>
      <c r="I35" s="59">
        <v>0.0</v>
      </c>
      <c r="J35" s="59">
        <v>4.0</v>
      </c>
      <c r="K35" s="59">
        <v>3.0</v>
      </c>
      <c r="L35" s="59">
        <v>13.0</v>
      </c>
      <c r="M35" s="59">
        <v>18.0</v>
      </c>
      <c r="N35" s="59">
        <v>10.0</v>
      </c>
      <c r="O35" s="59">
        <v>4.0</v>
      </c>
      <c r="P35" s="40"/>
      <c r="Q35" s="58">
        <f t="shared" si="3"/>
        <v>16</v>
      </c>
      <c r="R35" s="59">
        <f t="shared" si="1"/>
        <v>373</v>
      </c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</row>
    <row r="36" ht="15.75" customHeight="1">
      <c r="A36" s="40"/>
      <c r="B36" s="40"/>
      <c r="C36" s="63">
        <f t="shared" si="2"/>
        <v>17</v>
      </c>
      <c r="D36" s="64">
        <v>10.0</v>
      </c>
      <c r="E36" s="64">
        <v>171.0</v>
      </c>
      <c r="F36" s="61">
        <v>178.0</v>
      </c>
      <c r="G36" s="64">
        <v>153.0</v>
      </c>
      <c r="H36" s="64">
        <v>0.0</v>
      </c>
      <c r="I36" s="61">
        <v>3.0</v>
      </c>
      <c r="J36" s="64">
        <v>7.0</v>
      </c>
      <c r="K36" s="64">
        <v>10.0</v>
      </c>
      <c r="L36" s="61">
        <v>49.0</v>
      </c>
      <c r="M36" s="64">
        <v>58.0</v>
      </c>
      <c r="N36" s="64">
        <v>2.0</v>
      </c>
      <c r="O36" s="61">
        <v>4.0</v>
      </c>
      <c r="P36" s="40"/>
      <c r="Q36" s="63">
        <f t="shared" si="3"/>
        <v>17</v>
      </c>
      <c r="R36" s="61">
        <f t="shared" si="1"/>
        <v>645</v>
      </c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</row>
    <row r="37" ht="15.75" customHeight="1">
      <c r="A37" s="40"/>
      <c r="B37" s="40"/>
      <c r="C37" s="58">
        <f t="shared" si="2"/>
        <v>18</v>
      </c>
      <c r="D37" s="59">
        <v>0.0</v>
      </c>
      <c r="E37" s="59">
        <v>179.0</v>
      </c>
      <c r="F37" s="59">
        <v>55.0</v>
      </c>
      <c r="G37" s="59">
        <v>132.0</v>
      </c>
      <c r="H37" s="59">
        <v>0.0</v>
      </c>
      <c r="I37" s="59">
        <v>3.0</v>
      </c>
      <c r="J37" s="59">
        <v>1.0</v>
      </c>
      <c r="K37" s="59">
        <v>11.0</v>
      </c>
      <c r="L37" s="59">
        <v>19.0</v>
      </c>
      <c r="M37" s="59">
        <v>41.0</v>
      </c>
      <c r="N37" s="59">
        <v>6.0</v>
      </c>
      <c r="O37" s="59">
        <v>2.0</v>
      </c>
      <c r="P37" s="40"/>
      <c r="Q37" s="58">
        <f t="shared" si="3"/>
        <v>18</v>
      </c>
      <c r="R37" s="59">
        <f t="shared" si="1"/>
        <v>449</v>
      </c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</row>
    <row r="38" ht="15.75" customHeight="1">
      <c r="A38" s="40"/>
      <c r="B38" s="40"/>
      <c r="C38" s="63">
        <f t="shared" si="2"/>
        <v>19</v>
      </c>
      <c r="D38" s="64">
        <v>9.0</v>
      </c>
      <c r="E38" s="64">
        <v>122.0</v>
      </c>
      <c r="F38" s="61">
        <v>75.0</v>
      </c>
      <c r="G38" s="64">
        <v>139.0</v>
      </c>
      <c r="H38" s="64">
        <v>0.0</v>
      </c>
      <c r="I38" s="61">
        <v>2.0</v>
      </c>
      <c r="J38" s="64">
        <v>1.0</v>
      </c>
      <c r="K38" s="64">
        <v>7.0</v>
      </c>
      <c r="L38" s="61">
        <v>34.0</v>
      </c>
      <c r="M38" s="64">
        <v>8.0</v>
      </c>
      <c r="N38" s="64">
        <v>9.0</v>
      </c>
      <c r="O38" s="61">
        <v>1.0</v>
      </c>
      <c r="P38" s="40"/>
      <c r="Q38" s="63">
        <f t="shared" si="3"/>
        <v>19</v>
      </c>
      <c r="R38" s="61">
        <f t="shared" si="1"/>
        <v>407</v>
      </c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</row>
    <row r="39" ht="15.75" customHeight="1">
      <c r="A39" s="40"/>
      <c r="B39" s="40"/>
      <c r="C39" s="58">
        <f t="shared" si="2"/>
        <v>20</v>
      </c>
      <c r="D39" s="59">
        <v>6.0</v>
      </c>
      <c r="E39" s="59">
        <v>136.0</v>
      </c>
      <c r="F39" s="59">
        <v>89.0</v>
      </c>
      <c r="G39" s="59">
        <v>192.0</v>
      </c>
      <c r="H39" s="59">
        <v>0.0</v>
      </c>
      <c r="I39" s="59">
        <v>3.0</v>
      </c>
      <c r="J39" s="59">
        <v>4.0</v>
      </c>
      <c r="K39" s="59">
        <v>8.0</v>
      </c>
      <c r="L39" s="59">
        <v>33.0</v>
      </c>
      <c r="M39" s="59">
        <v>29.0</v>
      </c>
      <c r="N39" s="59">
        <v>0.0</v>
      </c>
      <c r="O39" s="59">
        <v>2.0</v>
      </c>
      <c r="P39" s="40"/>
      <c r="Q39" s="58">
        <f t="shared" si="3"/>
        <v>20</v>
      </c>
      <c r="R39" s="59">
        <f t="shared" si="1"/>
        <v>502</v>
      </c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</row>
    <row r="40" ht="15.75" customHeight="1">
      <c r="A40" s="40"/>
      <c r="B40" s="40"/>
      <c r="C40" s="63">
        <f t="shared" si="2"/>
        <v>21</v>
      </c>
      <c r="D40" s="64">
        <v>0.0</v>
      </c>
      <c r="E40" s="64">
        <v>162.0</v>
      </c>
      <c r="F40" s="61">
        <v>156.0</v>
      </c>
      <c r="G40" s="64">
        <v>150.0</v>
      </c>
      <c r="H40" s="64">
        <v>80.0</v>
      </c>
      <c r="I40" s="61">
        <v>1.0</v>
      </c>
      <c r="J40" s="64">
        <v>5.0</v>
      </c>
      <c r="K40" s="64">
        <v>6.0</v>
      </c>
      <c r="L40" s="61">
        <v>53.0</v>
      </c>
      <c r="M40" s="64">
        <v>50.0</v>
      </c>
      <c r="N40" s="64">
        <v>5.0</v>
      </c>
      <c r="O40" s="61">
        <v>2.0</v>
      </c>
      <c r="P40" s="40"/>
      <c r="Q40" s="63">
        <f t="shared" si="3"/>
        <v>21</v>
      </c>
      <c r="R40" s="61">
        <f t="shared" si="1"/>
        <v>670</v>
      </c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</row>
    <row r="41" ht="15.75" customHeight="1">
      <c r="A41" s="40"/>
      <c r="B41" s="40"/>
      <c r="C41" s="58">
        <f t="shared" si="2"/>
        <v>22</v>
      </c>
      <c r="D41" s="59">
        <v>8.0</v>
      </c>
      <c r="E41" s="59">
        <v>199.0</v>
      </c>
      <c r="F41" s="59">
        <v>147.0</v>
      </c>
      <c r="G41" s="59">
        <v>193.0</v>
      </c>
      <c r="H41" s="59">
        <v>50.0</v>
      </c>
      <c r="I41" s="59">
        <v>2.0</v>
      </c>
      <c r="J41" s="59">
        <v>5.0</v>
      </c>
      <c r="K41" s="59">
        <v>5.0</v>
      </c>
      <c r="L41" s="59">
        <v>59.0</v>
      </c>
      <c r="M41" s="59">
        <v>58.0</v>
      </c>
      <c r="N41" s="59">
        <v>10.0</v>
      </c>
      <c r="O41" s="59">
        <v>3.0</v>
      </c>
      <c r="P41" s="40"/>
      <c r="Q41" s="58">
        <f t="shared" si="3"/>
        <v>22</v>
      </c>
      <c r="R41" s="59">
        <f t="shared" si="1"/>
        <v>739</v>
      </c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</row>
    <row r="42" ht="15.75" customHeight="1">
      <c r="A42" s="40"/>
      <c r="B42" s="40"/>
      <c r="C42" s="63">
        <f t="shared" si="2"/>
        <v>23</v>
      </c>
      <c r="D42" s="64">
        <v>5.0</v>
      </c>
      <c r="E42" s="64">
        <v>64.0</v>
      </c>
      <c r="F42" s="61">
        <v>52.0</v>
      </c>
      <c r="G42" s="64">
        <v>187.0</v>
      </c>
      <c r="H42" s="64">
        <v>20.0</v>
      </c>
      <c r="I42" s="61">
        <v>2.0</v>
      </c>
      <c r="J42" s="64">
        <v>0.0</v>
      </c>
      <c r="K42" s="64">
        <v>4.0</v>
      </c>
      <c r="L42" s="61">
        <v>44.0</v>
      </c>
      <c r="M42" s="64">
        <v>34.0</v>
      </c>
      <c r="N42" s="64">
        <v>12.0</v>
      </c>
      <c r="O42" s="61">
        <v>3.0</v>
      </c>
      <c r="P42" s="40"/>
      <c r="Q42" s="63">
        <f t="shared" si="3"/>
        <v>23</v>
      </c>
      <c r="R42" s="61">
        <f t="shared" si="1"/>
        <v>427</v>
      </c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</row>
    <row r="43" ht="15.75" customHeight="1">
      <c r="A43" s="40"/>
      <c r="B43" s="40"/>
      <c r="C43" s="58">
        <f t="shared" si="2"/>
        <v>24</v>
      </c>
      <c r="D43" s="59">
        <v>11.0</v>
      </c>
      <c r="E43" s="59">
        <v>78.0</v>
      </c>
      <c r="F43" s="59">
        <v>137.0</v>
      </c>
      <c r="G43" s="59">
        <v>105.0</v>
      </c>
      <c r="H43" s="59">
        <v>10.0</v>
      </c>
      <c r="I43" s="59">
        <v>2.0</v>
      </c>
      <c r="J43" s="59">
        <v>1.0</v>
      </c>
      <c r="K43" s="59">
        <v>9.0</v>
      </c>
      <c r="L43" s="59">
        <v>36.0</v>
      </c>
      <c r="M43" s="59">
        <v>55.0</v>
      </c>
      <c r="N43" s="59">
        <v>16.0</v>
      </c>
      <c r="O43" s="59">
        <v>2.0</v>
      </c>
      <c r="P43" s="40"/>
      <c r="Q43" s="58">
        <f t="shared" si="3"/>
        <v>24</v>
      </c>
      <c r="R43" s="59">
        <f t="shared" si="1"/>
        <v>462</v>
      </c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</row>
    <row r="44" ht="15.75" customHeight="1">
      <c r="A44" s="40"/>
      <c r="B44" s="40"/>
      <c r="C44" s="63">
        <f t="shared" si="2"/>
        <v>25</v>
      </c>
      <c r="D44" s="64">
        <v>2.0</v>
      </c>
      <c r="E44" s="64">
        <v>80.0</v>
      </c>
      <c r="F44" s="61">
        <v>93.0</v>
      </c>
      <c r="G44" s="64">
        <v>179.0</v>
      </c>
      <c r="H44" s="64">
        <v>5.0</v>
      </c>
      <c r="I44" s="61">
        <v>0.0</v>
      </c>
      <c r="J44" s="64">
        <v>6.0</v>
      </c>
      <c r="K44" s="64">
        <v>9.0</v>
      </c>
      <c r="L44" s="61">
        <v>6.0</v>
      </c>
      <c r="M44" s="64">
        <v>32.0</v>
      </c>
      <c r="N44" s="64">
        <v>0.0</v>
      </c>
      <c r="O44" s="61">
        <v>5.0</v>
      </c>
      <c r="P44" s="40"/>
      <c r="Q44" s="63">
        <f t="shared" si="3"/>
        <v>25</v>
      </c>
      <c r="R44" s="61">
        <f t="shared" si="1"/>
        <v>417</v>
      </c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</row>
    <row r="45" ht="15.75" customHeight="1">
      <c r="A45" s="40"/>
      <c r="B45" s="40"/>
      <c r="C45" s="58">
        <f t="shared" si="2"/>
        <v>26</v>
      </c>
      <c r="D45" s="59">
        <v>10.0</v>
      </c>
      <c r="E45" s="59">
        <v>91.0</v>
      </c>
      <c r="F45" s="59">
        <v>103.0</v>
      </c>
      <c r="G45" s="59">
        <v>198.0</v>
      </c>
      <c r="H45" s="59">
        <v>5.0</v>
      </c>
      <c r="I45" s="59">
        <v>2.0</v>
      </c>
      <c r="J45" s="59">
        <v>2.0</v>
      </c>
      <c r="K45" s="59">
        <v>5.0</v>
      </c>
      <c r="L45" s="59">
        <v>38.0</v>
      </c>
      <c r="M45" s="59">
        <v>20.0</v>
      </c>
      <c r="N45" s="59">
        <v>11.0</v>
      </c>
      <c r="O45" s="59">
        <v>1.0</v>
      </c>
      <c r="P45" s="40"/>
      <c r="Q45" s="58">
        <f t="shared" si="3"/>
        <v>26</v>
      </c>
      <c r="R45" s="59">
        <f t="shared" si="1"/>
        <v>486</v>
      </c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</row>
    <row r="46" ht="15.75" customHeight="1">
      <c r="A46" s="40"/>
      <c r="B46" s="40"/>
      <c r="C46" s="63">
        <f t="shared" si="2"/>
        <v>27</v>
      </c>
      <c r="D46" s="64">
        <v>0.0</v>
      </c>
      <c r="E46" s="64">
        <v>55.0</v>
      </c>
      <c r="F46" s="61">
        <v>106.0</v>
      </c>
      <c r="G46" s="64">
        <v>149.0</v>
      </c>
      <c r="H46" s="64">
        <v>2.0</v>
      </c>
      <c r="I46" s="61">
        <v>2.0</v>
      </c>
      <c r="J46" s="64">
        <v>7.0</v>
      </c>
      <c r="K46" s="64">
        <v>11.0</v>
      </c>
      <c r="L46" s="61">
        <v>49.0</v>
      </c>
      <c r="M46" s="64">
        <v>45.0</v>
      </c>
      <c r="N46" s="64">
        <v>12.0</v>
      </c>
      <c r="O46" s="61">
        <v>6.0</v>
      </c>
      <c r="P46" s="40"/>
      <c r="Q46" s="63">
        <f t="shared" si="3"/>
        <v>27</v>
      </c>
      <c r="R46" s="61">
        <f t="shared" si="1"/>
        <v>444</v>
      </c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</row>
    <row r="47" ht="15.75" customHeight="1">
      <c r="A47" s="40"/>
      <c r="B47" s="40"/>
      <c r="C47" s="58">
        <f t="shared" si="2"/>
        <v>28</v>
      </c>
      <c r="D47" s="59">
        <v>4.0</v>
      </c>
      <c r="E47" s="59">
        <v>113.0</v>
      </c>
      <c r="F47" s="59">
        <v>108.0</v>
      </c>
      <c r="G47" s="59">
        <v>146.0</v>
      </c>
      <c r="H47" s="59">
        <v>1.0</v>
      </c>
      <c r="I47" s="59">
        <v>0.0</v>
      </c>
      <c r="J47" s="59">
        <v>4.0</v>
      </c>
      <c r="K47" s="59">
        <v>7.0</v>
      </c>
      <c r="L47" s="59">
        <v>57.0</v>
      </c>
      <c r="M47" s="59">
        <v>30.0</v>
      </c>
      <c r="N47" s="59">
        <v>1.0</v>
      </c>
      <c r="O47" s="59">
        <v>2.0</v>
      </c>
      <c r="P47" s="40"/>
      <c r="Q47" s="58">
        <f t="shared" si="3"/>
        <v>28</v>
      </c>
      <c r="R47" s="59">
        <f t="shared" si="1"/>
        <v>473</v>
      </c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</row>
    <row r="48" ht="15.75" customHeight="1">
      <c r="A48" s="40"/>
      <c r="B48" s="40"/>
      <c r="C48" s="63">
        <f t="shared" si="2"/>
        <v>29</v>
      </c>
      <c r="D48" s="64">
        <v>7.0</v>
      </c>
      <c r="E48" s="64">
        <v>57.0</v>
      </c>
      <c r="F48" s="61">
        <v>188.0</v>
      </c>
      <c r="G48" s="64">
        <v>128.0</v>
      </c>
      <c r="H48" s="64">
        <v>3.0</v>
      </c>
      <c r="I48" s="61">
        <v>2.0</v>
      </c>
      <c r="J48" s="64">
        <v>6.0</v>
      </c>
      <c r="K48" s="64">
        <v>10.0</v>
      </c>
      <c r="L48" s="61">
        <v>17.0</v>
      </c>
      <c r="M48" s="64">
        <v>55.0</v>
      </c>
      <c r="N48" s="64">
        <v>5.0</v>
      </c>
      <c r="O48" s="61">
        <v>5.0</v>
      </c>
      <c r="P48" s="40"/>
      <c r="Q48" s="63">
        <f t="shared" si="3"/>
        <v>29</v>
      </c>
      <c r="R48" s="61">
        <f t="shared" si="1"/>
        <v>483</v>
      </c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</row>
    <row r="49" ht="15.75" customHeight="1">
      <c r="A49" s="40"/>
      <c r="B49" s="40"/>
      <c r="C49" s="58">
        <f t="shared" si="2"/>
        <v>30</v>
      </c>
      <c r="D49" s="59">
        <v>11.0</v>
      </c>
      <c r="E49" s="59">
        <v>121.0</v>
      </c>
      <c r="F49" s="59">
        <v>82.0</v>
      </c>
      <c r="G49" s="59">
        <v>177.0</v>
      </c>
      <c r="H49" s="59">
        <v>2.0</v>
      </c>
      <c r="I49" s="59">
        <v>3.0</v>
      </c>
      <c r="J49" s="59">
        <v>1.0</v>
      </c>
      <c r="K49" s="59">
        <v>5.0</v>
      </c>
      <c r="L49" s="59">
        <v>45.0</v>
      </c>
      <c r="M49" s="59">
        <v>37.0</v>
      </c>
      <c r="N49" s="59">
        <v>5.0</v>
      </c>
      <c r="O49" s="59">
        <v>4.0</v>
      </c>
      <c r="P49" s="40"/>
      <c r="Q49" s="58">
        <f t="shared" si="3"/>
        <v>30</v>
      </c>
      <c r="R49" s="59">
        <f t="shared" si="1"/>
        <v>493</v>
      </c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</row>
    <row r="50" ht="20.25" customHeight="1">
      <c r="A50" s="40"/>
      <c r="B50" s="40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40"/>
      <c r="Q50" s="65" t="s">
        <v>54</v>
      </c>
      <c r="R50" s="66">
        <f>SUM(R20:R49)</f>
        <v>14294</v>
      </c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</row>
    <row r="51" ht="20.25" customHeight="1">
      <c r="A51" s="40"/>
      <c r="B51" s="40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40"/>
      <c r="Q51" s="65" t="s">
        <v>20</v>
      </c>
      <c r="R51" s="67">
        <v>11000.0</v>
      </c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</row>
    <row r="52" ht="46.5" customHeight="1">
      <c r="A52" s="40"/>
      <c r="B52" s="40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</row>
    <row r="53" ht="24.75" customHeight="1">
      <c r="A53" s="40"/>
      <c r="B53" s="40"/>
      <c r="C53" s="69" t="s">
        <v>55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3"/>
      <c r="P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</row>
    <row r="54" ht="15.75" customHeight="1">
      <c r="A54" s="40"/>
      <c r="B54" s="40"/>
      <c r="C54" s="70"/>
      <c r="D54" s="57" t="s">
        <v>42</v>
      </c>
      <c r="E54" s="57" t="s">
        <v>43</v>
      </c>
      <c r="F54" s="57" t="s">
        <v>44</v>
      </c>
      <c r="G54" s="57" t="s">
        <v>45</v>
      </c>
      <c r="H54" s="57" t="s">
        <v>46</v>
      </c>
      <c r="I54" s="57" t="s">
        <v>47</v>
      </c>
      <c r="J54" s="57" t="s">
        <v>48</v>
      </c>
      <c r="K54" s="57" t="s">
        <v>49</v>
      </c>
      <c r="L54" s="57" t="s">
        <v>50</v>
      </c>
      <c r="M54" s="57" t="s">
        <v>51</v>
      </c>
      <c r="N54" s="57" t="s">
        <v>52</v>
      </c>
      <c r="O54" s="57" t="s">
        <v>53</v>
      </c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</row>
    <row r="55" ht="15.75" customHeight="1">
      <c r="A55" s="40"/>
      <c r="B55" s="40"/>
      <c r="C55" s="72" t="s">
        <v>56</v>
      </c>
      <c r="D55" s="73">
        <f t="shared" ref="D55:O55" si="4">SUM(D20:D49)</f>
        <v>193</v>
      </c>
      <c r="E55" s="73">
        <f t="shared" si="4"/>
        <v>3562</v>
      </c>
      <c r="F55" s="73">
        <f t="shared" si="4"/>
        <v>3518</v>
      </c>
      <c r="G55" s="73">
        <f t="shared" si="4"/>
        <v>4069</v>
      </c>
      <c r="H55" s="73">
        <f t="shared" si="4"/>
        <v>178</v>
      </c>
      <c r="I55" s="73">
        <f t="shared" si="4"/>
        <v>54</v>
      </c>
      <c r="J55" s="73">
        <f t="shared" si="4"/>
        <v>132</v>
      </c>
      <c r="K55" s="73">
        <f t="shared" si="4"/>
        <v>216</v>
      </c>
      <c r="L55" s="73">
        <f t="shared" si="4"/>
        <v>1005</v>
      </c>
      <c r="M55" s="73">
        <f t="shared" si="4"/>
        <v>1022</v>
      </c>
      <c r="N55" s="73">
        <f t="shared" si="4"/>
        <v>245</v>
      </c>
      <c r="O55" s="73">
        <f t="shared" si="4"/>
        <v>100</v>
      </c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</row>
    <row r="56" ht="15.75" customHeight="1">
      <c r="A56" s="40"/>
      <c r="B56" s="40"/>
      <c r="C56" s="74" t="s">
        <v>59</v>
      </c>
      <c r="D56" s="75">
        <v>1.2E7</v>
      </c>
      <c r="E56" s="75">
        <v>4.0E8</v>
      </c>
      <c r="F56" s="75">
        <v>3.5E8</v>
      </c>
      <c r="G56" s="75">
        <v>5.2E8</v>
      </c>
      <c r="H56" s="75">
        <v>1.0E7</v>
      </c>
      <c r="I56" s="75">
        <v>650000.0</v>
      </c>
      <c r="J56" s="75">
        <v>1426000.0</v>
      </c>
      <c r="K56" s="75">
        <v>1100000.0</v>
      </c>
      <c r="L56" s="75">
        <v>2.697E7</v>
      </c>
      <c r="M56" s="75">
        <v>8.2E7</v>
      </c>
      <c r="N56" s="75">
        <v>1.46E7</v>
      </c>
      <c r="O56" s="75">
        <v>2100000.0</v>
      </c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</row>
    <row r="57" ht="15.75" customHeight="1">
      <c r="A57" s="40"/>
      <c r="B57" s="40"/>
      <c r="C57" s="74" t="s">
        <v>58</v>
      </c>
      <c r="D57" s="75">
        <f t="shared" ref="D57:O57" si="5">D56/D55</f>
        <v>62176.1658</v>
      </c>
      <c r="E57" s="75">
        <f t="shared" si="5"/>
        <v>112296.4627</v>
      </c>
      <c r="F57" s="75">
        <f t="shared" si="5"/>
        <v>99488.34565</v>
      </c>
      <c r="G57" s="75">
        <f t="shared" si="5"/>
        <v>127795.5272</v>
      </c>
      <c r="H57" s="75">
        <f t="shared" si="5"/>
        <v>56179.77528</v>
      </c>
      <c r="I57" s="75">
        <f t="shared" si="5"/>
        <v>12037.03704</v>
      </c>
      <c r="J57" s="75">
        <f t="shared" si="5"/>
        <v>10803.0303</v>
      </c>
      <c r="K57" s="75">
        <f t="shared" si="5"/>
        <v>5092.592593</v>
      </c>
      <c r="L57" s="75">
        <f t="shared" si="5"/>
        <v>26835.8209</v>
      </c>
      <c r="M57" s="75">
        <f t="shared" si="5"/>
        <v>80234.83366</v>
      </c>
      <c r="N57" s="75">
        <f t="shared" si="5"/>
        <v>59591.83673</v>
      </c>
      <c r="O57" s="75">
        <f t="shared" si="5"/>
        <v>21000</v>
      </c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</row>
    <row r="58" ht="10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</row>
    <row r="60" ht="15.75" customHeight="1">
      <c r="A60" s="9"/>
      <c r="B60" s="9"/>
      <c r="C60" s="9"/>
      <c r="D60" s="76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</row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7">
    <mergeCell ref="C11:J11"/>
    <mergeCell ref="C14:J14"/>
    <mergeCell ref="C17:K17"/>
    <mergeCell ref="Q17:R18"/>
    <mergeCell ref="C18:C19"/>
    <mergeCell ref="D18:O18"/>
    <mergeCell ref="C53:O53"/>
  </mergeCells>
  <printOptions/>
  <pageMargins bottom="0.3" footer="0.0" header="0.0" left="0.3" right="0.3" top="0.3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F7F7F"/>
    <pageSetUpPr fitToPage="1"/>
  </sheetPr>
  <sheetViews>
    <sheetView showGridLines="0" workbookViewId="0"/>
  </sheetViews>
  <sheetFormatPr customHeight="1" defaultColWidth="12.63" defaultRowHeight="15.0"/>
  <cols>
    <col customWidth="1" min="1" max="1" width="2.88"/>
    <col customWidth="1" min="2" max="2" width="2.63"/>
    <col customWidth="1" min="3" max="3" width="27.0"/>
    <col customWidth="1" min="4" max="19" width="13.88"/>
    <col customWidth="1" min="20" max="20" width="13.5"/>
    <col customWidth="1" min="21" max="21" width="2.88"/>
    <col customWidth="1" min="22" max="38" width="9.5"/>
  </cols>
  <sheetData>
    <row r="1" ht="49.5" customHeight="1">
      <c r="A1" s="9"/>
      <c r="B1" s="24" t="s">
        <v>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ht="21.75" customHeight="1">
      <c r="A2" s="9"/>
      <c r="B2" s="26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ht="18.0" customHeight="1">
      <c r="A3" s="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ht="27.0" customHeight="1">
      <c r="A4" s="9"/>
      <c r="B4" s="27"/>
      <c r="C4" s="28" t="s">
        <v>15</v>
      </c>
      <c r="D4" s="29"/>
      <c r="E4" s="29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</row>
    <row r="5" ht="72.0" customHeight="1">
      <c r="A5" s="9"/>
      <c r="B5" s="27"/>
      <c r="C5" s="30">
        <f>'Blank-Báo cáo KH tiềm năng'!R48</f>
        <v>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ht="39.0" customHeight="1">
      <c r="A6" s="9"/>
      <c r="B6" s="27"/>
      <c r="C6" s="31" t="s">
        <v>20</v>
      </c>
      <c r="D6" s="32">
        <f>'Blank-Báo cáo KH tiềm năng'!R49</f>
        <v>11000</v>
      </c>
      <c r="E6" s="34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ht="30.0" customHeight="1">
      <c r="A7" s="9"/>
      <c r="B7" s="27"/>
      <c r="C7" s="31" t="s">
        <v>22</v>
      </c>
      <c r="D7" s="31"/>
      <c r="E7" s="31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</row>
    <row r="8" ht="72.0" customHeight="1">
      <c r="A8" s="36"/>
      <c r="B8" s="37"/>
      <c r="C8" s="38">
        <f>C5/D6</f>
        <v>0</v>
      </c>
      <c r="D8" s="27"/>
      <c r="E8" s="2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</row>
    <row r="9" ht="18.0" customHeight="1">
      <c r="A9" s="9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</row>
    <row r="10" ht="54.7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</row>
    <row r="11" ht="35.25" customHeight="1">
      <c r="A11" s="40"/>
      <c r="B11" s="41"/>
      <c r="C11" s="42" t="s">
        <v>23</v>
      </c>
      <c r="D11" s="12"/>
      <c r="E11" s="12"/>
      <c r="F11" s="12"/>
      <c r="G11" s="12"/>
      <c r="H11" s="12"/>
      <c r="I11" s="12"/>
      <c r="J11" s="12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</row>
    <row r="12" ht="315.0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</row>
    <row r="13" ht="59.25" customHeight="1">
      <c r="A13" s="9"/>
      <c r="B13" s="9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</row>
    <row r="14" ht="30.75" customHeight="1">
      <c r="A14" s="9"/>
      <c r="B14" s="46"/>
      <c r="C14" s="42" t="s">
        <v>24</v>
      </c>
      <c r="D14" s="12"/>
      <c r="E14" s="12"/>
      <c r="F14" s="12"/>
      <c r="G14" s="12"/>
      <c r="H14" s="12"/>
      <c r="I14" s="12"/>
      <c r="J14" s="12"/>
      <c r="K14" s="47"/>
      <c r="L14" s="47"/>
      <c r="M14" s="47"/>
      <c r="N14" s="47"/>
      <c r="O14" s="47"/>
      <c r="P14" s="47"/>
      <c r="Q14" s="47"/>
      <c r="R14" s="47"/>
      <c r="S14" s="47"/>
      <c r="T14" s="48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</row>
    <row r="15" ht="315.0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</row>
    <row r="16" ht="36.0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</row>
    <row r="17" ht="37.5" customHeight="1">
      <c r="A17" s="40"/>
      <c r="B17" s="40"/>
      <c r="C17" s="42" t="s">
        <v>25</v>
      </c>
      <c r="D17" s="12"/>
      <c r="E17" s="12"/>
      <c r="F17" s="12"/>
      <c r="G17" s="12"/>
      <c r="H17" s="12"/>
      <c r="I17" s="12"/>
      <c r="J17" s="12"/>
      <c r="K17" s="12"/>
      <c r="L17" s="43"/>
      <c r="M17" s="43"/>
      <c r="N17" s="43"/>
      <c r="O17" s="49"/>
      <c r="P17" s="40"/>
      <c r="Q17" s="50" t="s">
        <v>26</v>
      </c>
      <c r="R17" s="51" t="s">
        <v>27</v>
      </c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</row>
    <row r="18" ht="15.75" customHeight="1">
      <c r="A18" s="40"/>
      <c r="B18" s="40"/>
      <c r="C18" s="52" t="s">
        <v>26</v>
      </c>
      <c r="D18" s="53" t="s">
        <v>28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"/>
      <c r="P18" s="40"/>
      <c r="Q18" s="54">
        <v>1.0</v>
      </c>
      <c r="R18" s="55">
        <f t="shared" ref="R18:R47" si="1">SUM(D20:O20)</f>
        <v>0</v>
      </c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</row>
    <row r="19" ht="12.75" customHeight="1">
      <c r="A19" s="40"/>
      <c r="B19" s="40"/>
      <c r="C19" s="56"/>
      <c r="D19" s="57" t="s">
        <v>29</v>
      </c>
      <c r="E19" s="57" t="s">
        <v>30</v>
      </c>
      <c r="F19" s="57" t="s">
        <v>31</v>
      </c>
      <c r="G19" s="57" t="s">
        <v>32</v>
      </c>
      <c r="H19" s="57" t="s">
        <v>33</v>
      </c>
      <c r="I19" s="57" t="s">
        <v>34</v>
      </c>
      <c r="J19" s="57" t="s">
        <v>35</v>
      </c>
      <c r="K19" s="57" t="s">
        <v>36</v>
      </c>
      <c r="L19" s="57" t="s">
        <v>37</v>
      </c>
      <c r="M19" s="57" t="s">
        <v>38</v>
      </c>
      <c r="N19" s="57" t="s">
        <v>39</v>
      </c>
      <c r="O19" s="57" t="s">
        <v>40</v>
      </c>
      <c r="P19" s="40"/>
      <c r="Q19" s="58">
        <f t="shared" ref="Q19:Q47" si="2">Q18+1</f>
        <v>2</v>
      </c>
      <c r="R19" s="59">
        <f t="shared" si="1"/>
        <v>0</v>
      </c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</row>
    <row r="20" ht="12.75" customHeight="1">
      <c r="A20" s="40"/>
      <c r="B20" s="40"/>
      <c r="C20" s="60">
        <v>1.0</v>
      </c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40"/>
      <c r="Q20" s="63">
        <f t="shared" si="2"/>
        <v>3</v>
      </c>
      <c r="R20" s="61">
        <f t="shared" si="1"/>
        <v>0</v>
      </c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ht="15.75" customHeight="1">
      <c r="A21" s="40"/>
      <c r="B21" s="40"/>
      <c r="C21" s="58">
        <f t="shared" ref="C21:C49" si="3">C20+1</f>
        <v>2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40"/>
      <c r="Q21" s="58">
        <f t="shared" si="2"/>
        <v>4</v>
      </c>
      <c r="R21" s="59">
        <f t="shared" si="1"/>
        <v>0</v>
      </c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</row>
    <row r="22" ht="15.75" customHeight="1">
      <c r="A22" s="40"/>
      <c r="B22" s="40"/>
      <c r="C22" s="63">
        <f t="shared" si="3"/>
        <v>3</v>
      </c>
      <c r="D22" s="64"/>
      <c r="E22" s="64"/>
      <c r="F22" s="61"/>
      <c r="G22" s="64"/>
      <c r="H22" s="64"/>
      <c r="I22" s="61"/>
      <c r="J22" s="64"/>
      <c r="K22" s="64"/>
      <c r="L22" s="61"/>
      <c r="M22" s="64"/>
      <c r="N22" s="64"/>
      <c r="O22" s="61"/>
      <c r="P22" s="40"/>
      <c r="Q22" s="63">
        <f t="shared" si="2"/>
        <v>5</v>
      </c>
      <c r="R22" s="61">
        <f t="shared" si="1"/>
        <v>0</v>
      </c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</row>
    <row r="23" ht="15.75" customHeight="1">
      <c r="A23" s="40"/>
      <c r="B23" s="40"/>
      <c r="C23" s="58">
        <f t="shared" si="3"/>
        <v>4</v>
      </c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40"/>
      <c r="Q23" s="58">
        <f t="shared" si="2"/>
        <v>6</v>
      </c>
      <c r="R23" s="59">
        <f t="shared" si="1"/>
        <v>0</v>
      </c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</row>
    <row r="24" ht="15.75" customHeight="1">
      <c r="A24" s="40"/>
      <c r="B24" s="40"/>
      <c r="C24" s="63">
        <f t="shared" si="3"/>
        <v>5</v>
      </c>
      <c r="D24" s="64"/>
      <c r="E24" s="64"/>
      <c r="F24" s="61"/>
      <c r="G24" s="64"/>
      <c r="H24" s="64"/>
      <c r="I24" s="61"/>
      <c r="J24" s="64"/>
      <c r="K24" s="64"/>
      <c r="L24" s="61"/>
      <c r="M24" s="64"/>
      <c r="N24" s="64"/>
      <c r="O24" s="61"/>
      <c r="P24" s="40"/>
      <c r="Q24" s="63">
        <f t="shared" si="2"/>
        <v>7</v>
      </c>
      <c r="R24" s="61">
        <f t="shared" si="1"/>
        <v>0</v>
      </c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</row>
    <row r="25" ht="15.75" customHeight="1">
      <c r="A25" s="40"/>
      <c r="B25" s="40"/>
      <c r="C25" s="58">
        <f t="shared" si="3"/>
        <v>6</v>
      </c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40"/>
      <c r="Q25" s="58">
        <f t="shared" si="2"/>
        <v>8</v>
      </c>
      <c r="R25" s="59">
        <f t="shared" si="1"/>
        <v>0</v>
      </c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</row>
    <row r="26" ht="15.75" customHeight="1">
      <c r="A26" s="40"/>
      <c r="B26" s="40"/>
      <c r="C26" s="63">
        <f t="shared" si="3"/>
        <v>7</v>
      </c>
      <c r="D26" s="64"/>
      <c r="E26" s="64"/>
      <c r="F26" s="61"/>
      <c r="G26" s="64"/>
      <c r="H26" s="64"/>
      <c r="I26" s="61"/>
      <c r="J26" s="64"/>
      <c r="K26" s="64"/>
      <c r="L26" s="61"/>
      <c r="M26" s="64"/>
      <c r="N26" s="64"/>
      <c r="O26" s="61"/>
      <c r="P26" s="40"/>
      <c r="Q26" s="63">
        <f t="shared" si="2"/>
        <v>9</v>
      </c>
      <c r="R26" s="61">
        <f t="shared" si="1"/>
        <v>0</v>
      </c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</row>
    <row r="27" ht="15.75" customHeight="1">
      <c r="A27" s="40"/>
      <c r="B27" s="40"/>
      <c r="C27" s="58">
        <f t="shared" si="3"/>
        <v>8</v>
      </c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40"/>
      <c r="Q27" s="58">
        <f t="shared" si="2"/>
        <v>10</v>
      </c>
      <c r="R27" s="59">
        <f t="shared" si="1"/>
        <v>0</v>
      </c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</row>
    <row r="28" ht="15.75" customHeight="1">
      <c r="A28" s="40"/>
      <c r="B28" s="40"/>
      <c r="C28" s="63">
        <f t="shared" si="3"/>
        <v>9</v>
      </c>
      <c r="D28" s="64"/>
      <c r="E28" s="64"/>
      <c r="F28" s="61"/>
      <c r="G28" s="64"/>
      <c r="H28" s="64"/>
      <c r="I28" s="61"/>
      <c r="J28" s="64"/>
      <c r="K28" s="64"/>
      <c r="L28" s="61"/>
      <c r="M28" s="64"/>
      <c r="N28" s="64"/>
      <c r="O28" s="61"/>
      <c r="P28" s="40"/>
      <c r="Q28" s="63">
        <f t="shared" si="2"/>
        <v>11</v>
      </c>
      <c r="R28" s="61">
        <f t="shared" si="1"/>
        <v>0</v>
      </c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</row>
    <row r="29" ht="15.75" customHeight="1">
      <c r="A29" s="40"/>
      <c r="B29" s="40"/>
      <c r="C29" s="58">
        <f t="shared" si="3"/>
        <v>10</v>
      </c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40"/>
      <c r="Q29" s="58">
        <f t="shared" si="2"/>
        <v>12</v>
      </c>
      <c r="R29" s="59">
        <f t="shared" si="1"/>
        <v>0</v>
      </c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</row>
    <row r="30" ht="15.75" customHeight="1">
      <c r="A30" s="40"/>
      <c r="B30" s="40"/>
      <c r="C30" s="63">
        <f t="shared" si="3"/>
        <v>11</v>
      </c>
      <c r="D30" s="64"/>
      <c r="E30" s="64"/>
      <c r="F30" s="61"/>
      <c r="G30" s="64"/>
      <c r="H30" s="64"/>
      <c r="I30" s="61"/>
      <c r="J30" s="64"/>
      <c r="K30" s="64"/>
      <c r="L30" s="61"/>
      <c r="M30" s="64"/>
      <c r="N30" s="64"/>
      <c r="O30" s="61"/>
      <c r="P30" s="40"/>
      <c r="Q30" s="63">
        <f t="shared" si="2"/>
        <v>13</v>
      </c>
      <c r="R30" s="61">
        <f t="shared" si="1"/>
        <v>0</v>
      </c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</row>
    <row r="31" ht="15.75" customHeight="1">
      <c r="A31" s="40"/>
      <c r="B31" s="40"/>
      <c r="C31" s="58">
        <f t="shared" si="3"/>
        <v>12</v>
      </c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40"/>
      <c r="Q31" s="58">
        <f t="shared" si="2"/>
        <v>14</v>
      </c>
      <c r="R31" s="59">
        <f t="shared" si="1"/>
        <v>0</v>
      </c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</row>
    <row r="32" ht="15.75" customHeight="1">
      <c r="A32" s="40"/>
      <c r="B32" s="40"/>
      <c r="C32" s="63">
        <f t="shared" si="3"/>
        <v>13</v>
      </c>
      <c r="D32" s="64"/>
      <c r="E32" s="64"/>
      <c r="F32" s="61"/>
      <c r="G32" s="64"/>
      <c r="H32" s="64"/>
      <c r="I32" s="61"/>
      <c r="J32" s="64"/>
      <c r="K32" s="64"/>
      <c r="L32" s="61"/>
      <c r="M32" s="64"/>
      <c r="N32" s="64"/>
      <c r="O32" s="61"/>
      <c r="P32" s="40"/>
      <c r="Q32" s="63">
        <f t="shared" si="2"/>
        <v>15</v>
      </c>
      <c r="R32" s="61">
        <f t="shared" si="1"/>
        <v>0</v>
      </c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</row>
    <row r="33" ht="15.75" customHeight="1">
      <c r="A33" s="40"/>
      <c r="B33" s="40"/>
      <c r="C33" s="58">
        <f t="shared" si="3"/>
        <v>14</v>
      </c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40"/>
      <c r="Q33" s="58">
        <f t="shared" si="2"/>
        <v>16</v>
      </c>
      <c r="R33" s="59">
        <f t="shared" si="1"/>
        <v>0</v>
      </c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</row>
    <row r="34" ht="15.75" customHeight="1">
      <c r="A34" s="40"/>
      <c r="B34" s="40"/>
      <c r="C34" s="63">
        <f t="shared" si="3"/>
        <v>15</v>
      </c>
      <c r="D34" s="64"/>
      <c r="E34" s="64"/>
      <c r="F34" s="61"/>
      <c r="G34" s="64"/>
      <c r="H34" s="64"/>
      <c r="I34" s="61"/>
      <c r="J34" s="64"/>
      <c r="K34" s="64"/>
      <c r="L34" s="61"/>
      <c r="M34" s="64"/>
      <c r="N34" s="64"/>
      <c r="O34" s="61"/>
      <c r="P34" s="40"/>
      <c r="Q34" s="63">
        <f t="shared" si="2"/>
        <v>17</v>
      </c>
      <c r="R34" s="61">
        <f t="shared" si="1"/>
        <v>0</v>
      </c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</row>
    <row r="35" ht="15.75" customHeight="1">
      <c r="A35" s="40"/>
      <c r="B35" s="40"/>
      <c r="C35" s="58">
        <f t="shared" si="3"/>
        <v>16</v>
      </c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40"/>
      <c r="Q35" s="58">
        <f t="shared" si="2"/>
        <v>18</v>
      </c>
      <c r="R35" s="59">
        <f t="shared" si="1"/>
        <v>0</v>
      </c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</row>
    <row r="36" ht="15.75" customHeight="1">
      <c r="A36" s="40"/>
      <c r="B36" s="40"/>
      <c r="C36" s="63">
        <f t="shared" si="3"/>
        <v>17</v>
      </c>
      <c r="D36" s="64"/>
      <c r="E36" s="64"/>
      <c r="F36" s="61"/>
      <c r="G36" s="64"/>
      <c r="H36" s="64"/>
      <c r="I36" s="61"/>
      <c r="J36" s="64"/>
      <c r="K36" s="64"/>
      <c r="L36" s="61"/>
      <c r="M36" s="64"/>
      <c r="N36" s="64"/>
      <c r="O36" s="61"/>
      <c r="P36" s="40"/>
      <c r="Q36" s="63">
        <f t="shared" si="2"/>
        <v>19</v>
      </c>
      <c r="R36" s="61">
        <f t="shared" si="1"/>
        <v>0</v>
      </c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</row>
    <row r="37" ht="15.75" customHeight="1">
      <c r="A37" s="40"/>
      <c r="B37" s="40"/>
      <c r="C37" s="58">
        <f t="shared" si="3"/>
        <v>18</v>
      </c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40"/>
      <c r="Q37" s="58">
        <f t="shared" si="2"/>
        <v>20</v>
      </c>
      <c r="R37" s="59">
        <f t="shared" si="1"/>
        <v>0</v>
      </c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</row>
    <row r="38" ht="15.75" customHeight="1">
      <c r="A38" s="40"/>
      <c r="B38" s="40"/>
      <c r="C38" s="63">
        <f t="shared" si="3"/>
        <v>19</v>
      </c>
      <c r="D38" s="64"/>
      <c r="E38" s="64"/>
      <c r="F38" s="61"/>
      <c r="G38" s="64"/>
      <c r="H38" s="64"/>
      <c r="I38" s="61"/>
      <c r="J38" s="64"/>
      <c r="K38" s="64"/>
      <c r="L38" s="61"/>
      <c r="M38" s="64"/>
      <c r="N38" s="64"/>
      <c r="O38" s="61"/>
      <c r="P38" s="40"/>
      <c r="Q38" s="63">
        <f t="shared" si="2"/>
        <v>21</v>
      </c>
      <c r="R38" s="61">
        <f t="shared" si="1"/>
        <v>0</v>
      </c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</row>
    <row r="39" ht="15.75" customHeight="1">
      <c r="A39" s="40"/>
      <c r="B39" s="40"/>
      <c r="C39" s="58">
        <f t="shared" si="3"/>
        <v>20</v>
      </c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40"/>
      <c r="Q39" s="58">
        <f t="shared" si="2"/>
        <v>22</v>
      </c>
      <c r="R39" s="59">
        <f t="shared" si="1"/>
        <v>0</v>
      </c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</row>
    <row r="40" ht="15.75" customHeight="1">
      <c r="A40" s="40"/>
      <c r="B40" s="40"/>
      <c r="C40" s="63">
        <f t="shared" si="3"/>
        <v>21</v>
      </c>
      <c r="D40" s="64"/>
      <c r="E40" s="64"/>
      <c r="F40" s="61"/>
      <c r="G40" s="64"/>
      <c r="H40" s="64"/>
      <c r="I40" s="61"/>
      <c r="J40" s="64"/>
      <c r="K40" s="64"/>
      <c r="L40" s="61"/>
      <c r="M40" s="64"/>
      <c r="N40" s="64"/>
      <c r="O40" s="61"/>
      <c r="P40" s="40"/>
      <c r="Q40" s="63">
        <f t="shared" si="2"/>
        <v>23</v>
      </c>
      <c r="R40" s="61">
        <f t="shared" si="1"/>
        <v>0</v>
      </c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</row>
    <row r="41" ht="15.75" customHeight="1">
      <c r="A41" s="40"/>
      <c r="B41" s="40"/>
      <c r="C41" s="58">
        <f t="shared" si="3"/>
        <v>22</v>
      </c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40"/>
      <c r="Q41" s="58">
        <f t="shared" si="2"/>
        <v>24</v>
      </c>
      <c r="R41" s="59">
        <f t="shared" si="1"/>
        <v>0</v>
      </c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</row>
    <row r="42" ht="15.75" customHeight="1">
      <c r="A42" s="40"/>
      <c r="B42" s="40"/>
      <c r="C42" s="63">
        <f t="shared" si="3"/>
        <v>23</v>
      </c>
      <c r="D42" s="64"/>
      <c r="E42" s="64"/>
      <c r="F42" s="61"/>
      <c r="G42" s="64"/>
      <c r="H42" s="64"/>
      <c r="I42" s="61"/>
      <c r="J42" s="64"/>
      <c r="K42" s="64"/>
      <c r="L42" s="61"/>
      <c r="M42" s="64"/>
      <c r="N42" s="64"/>
      <c r="O42" s="61"/>
      <c r="P42" s="40"/>
      <c r="Q42" s="63">
        <f t="shared" si="2"/>
        <v>25</v>
      </c>
      <c r="R42" s="61">
        <f t="shared" si="1"/>
        <v>0</v>
      </c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</row>
    <row r="43" ht="15.75" customHeight="1">
      <c r="A43" s="40"/>
      <c r="B43" s="40"/>
      <c r="C43" s="58">
        <f t="shared" si="3"/>
        <v>24</v>
      </c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40"/>
      <c r="Q43" s="58">
        <f t="shared" si="2"/>
        <v>26</v>
      </c>
      <c r="R43" s="59">
        <f t="shared" si="1"/>
        <v>0</v>
      </c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</row>
    <row r="44" ht="15.75" customHeight="1">
      <c r="A44" s="40"/>
      <c r="B44" s="40"/>
      <c r="C44" s="63">
        <f t="shared" si="3"/>
        <v>25</v>
      </c>
      <c r="D44" s="64"/>
      <c r="E44" s="64"/>
      <c r="F44" s="61"/>
      <c r="G44" s="64"/>
      <c r="H44" s="64"/>
      <c r="I44" s="61"/>
      <c r="J44" s="64"/>
      <c r="K44" s="64"/>
      <c r="L44" s="61"/>
      <c r="M44" s="64"/>
      <c r="N44" s="64"/>
      <c r="O44" s="61"/>
      <c r="P44" s="40"/>
      <c r="Q44" s="63">
        <f t="shared" si="2"/>
        <v>27</v>
      </c>
      <c r="R44" s="61">
        <f t="shared" si="1"/>
        <v>0</v>
      </c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</row>
    <row r="45" ht="15.75" customHeight="1">
      <c r="A45" s="40"/>
      <c r="B45" s="40"/>
      <c r="C45" s="58">
        <f t="shared" si="3"/>
        <v>26</v>
      </c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40"/>
      <c r="Q45" s="58">
        <f t="shared" si="2"/>
        <v>28</v>
      </c>
      <c r="R45" s="59">
        <f t="shared" si="1"/>
        <v>0</v>
      </c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</row>
    <row r="46" ht="15.75" customHeight="1">
      <c r="A46" s="40"/>
      <c r="B46" s="40"/>
      <c r="C46" s="63">
        <f t="shared" si="3"/>
        <v>27</v>
      </c>
      <c r="D46" s="64"/>
      <c r="E46" s="64"/>
      <c r="F46" s="61"/>
      <c r="G46" s="64"/>
      <c r="H46" s="64"/>
      <c r="I46" s="61"/>
      <c r="J46" s="64"/>
      <c r="K46" s="64"/>
      <c r="L46" s="61"/>
      <c r="M46" s="64"/>
      <c r="N46" s="64"/>
      <c r="O46" s="61"/>
      <c r="P46" s="40"/>
      <c r="Q46" s="63">
        <f t="shared" si="2"/>
        <v>29</v>
      </c>
      <c r="R46" s="61">
        <f t="shared" si="1"/>
        <v>0</v>
      </c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</row>
    <row r="47" ht="15.75" customHeight="1">
      <c r="A47" s="40"/>
      <c r="B47" s="40"/>
      <c r="C47" s="58">
        <f t="shared" si="3"/>
        <v>28</v>
      </c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40"/>
      <c r="Q47" s="58">
        <f t="shared" si="2"/>
        <v>30</v>
      </c>
      <c r="R47" s="59">
        <f t="shared" si="1"/>
        <v>0</v>
      </c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</row>
    <row r="48" ht="15.75" customHeight="1">
      <c r="A48" s="40"/>
      <c r="B48" s="40"/>
      <c r="C48" s="63">
        <f t="shared" si="3"/>
        <v>29</v>
      </c>
      <c r="D48" s="64"/>
      <c r="E48" s="64"/>
      <c r="F48" s="61"/>
      <c r="G48" s="64"/>
      <c r="H48" s="64"/>
      <c r="I48" s="61"/>
      <c r="J48" s="64"/>
      <c r="K48" s="64"/>
      <c r="L48" s="61"/>
      <c r="M48" s="64"/>
      <c r="N48" s="64"/>
      <c r="O48" s="61"/>
      <c r="P48" s="40"/>
      <c r="Q48" s="65" t="s">
        <v>54</v>
      </c>
      <c r="R48" s="66">
        <f>SUM(R18:R47)</f>
        <v>0</v>
      </c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</row>
    <row r="49" ht="15.75" customHeight="1">
      <c r="A49" s="40"/>
      <c r="B49" s="40"/>
      <c r="C49" s="58">
        <f t="shared" si="3"/>
        <v>30</v>
      </c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40"/>
      <c r="Q49" s="65" t="s">
        <v>20</v>
      </c>
      <c r="R49" s="67">
        <v>11000.0</v>
      </c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</row>
    <row r="50" ht="46.5" customHeight="1">
      <c r="A50" s="40"/>
      <c r="B50" s="40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</row>
    <row r="51" ht="24.75" customHeight="1">
      <c r="A51" s="40"/>
      <c r="B51" s="40"/>
      <c r="C51" s="69" t="s">
        <v>55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3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</row>
    <row r="52" ht="15.75" customHeight="1">
      <c r="A52" s="40"/>
      <c r="B52" s="40"/>
      <c r="C52" s="70"/>
      <c r="D52" s="71" t="s">
        <v>29</v>
      </c>
      <c r="E52" s="71" t="s">
        <v>30</v>
      </c>
      <c r="F52" s="71" t="s">
        <v>31</v>
      </c>
      <c r="G52" s="71" t="s">
        <v>32</v>
      </c>
      <c r="H52" s="71" t="s">
        <v>33</v>
      </c>
      <c r="I52" s="71" t="s">
        <v>34</v>
      </c>
      <c r="J52" s="71" t="s">
        <v>35</v>
      </c>
      <c r="K52" s="71" t="s">
        <v>36</v>
      </c>
      <c r="L52" s="71" t="s">
        <v>37</v>
      </c>
      <c r="M52" s="71" t="s">
        <v>38</v>
      </c>
      <c r="N52" s="71" t="s">
        <v>39</v>
      </c>
      <c r="O52" s="71" t="s">
        <v>40</v>
      </c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</row>
    <row r="53" ht="15.75" customHeight="1">
      <c r="A53" s="40"/>
      <c r="B53" s="40"/>
      <c r="C53" s="72" t="s">
        <v>56</v>
      </c>
      <c r="D53" s="73">
        <f t="shared" ref="D53:O53" si="4">SUM(D20:D49)</f>
        <v>0</v>
      </c>
      <c r="E53" s="73">
        <f t="shared" si="4"/>
        <v>0</v>
      </c>
      <c r="F53" s="73">
        <f t="shared" si="4"/>
        <v>0</v>
      </c>
      <c r="G53" s="73">
        <f t="shared" si="4"/>
        <v>0</v>
      </c>
      <c r="H53" s="73">
        <f t="shared" si="4"/>
        <v>0</v>
      </c>
      <c r="I53" s="73">
        <f t="shared" si="4"/>
        <v>0</v>
      </c>
      <c r="J53" s="73">
        <f t="shared" si="4"/>
        <v>0</v>
      </c>
      <c r="K53" s="73">
        <f t="shared" si="4"/>
        <v>0</v>
      </c>
      <c r="L53" s="73">
        <f t="shared" si="4"/>
        <v>0</v>
      </c>
      <c r="M53" s="73">
        <f t="shared" si="4"/>
        <v>0</v>
      </c>
      <c r="N53" s="73">
        <f t="shared" si="4"/>
        <v>0</v>
      </c>
      <c r="O53" s="73">
        <f t="shared" si="4"/>
        <v>0</v>
      </c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</row>
    <row r="54" ht="15.75" customHeight="1">
      <c r="A54" s="40"/>
      <c r="B54" s="40"/>
      <c r="C54" s="74" t="s">
        <v>57</v>
      </c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</row>
    <row r="55" ht="15.75" customHeight="1">
      <c r="A55" s="40"/>
      <c r="B55" s="40"/>
      <c r="C55" s="74" t="s">
        <v>58</v>
      </c>
      <c r="D55" s="75" t="str">
        <f t="shared" ref="D55:O55" si="5">D54/D53</f>
        <v>#DIV/0!</v>
      </c>
      <c r="E55" s="75" t="str">
        <f t="shared" si="5"/>
        <v>#DIV/0!</v>
      </c>
      <c r="F55" s="75" t="str">
        <f t="shared" si="5"/>
        <v>#DIV/0!</v>
      </c>
      <c r="G55" s="75" t="str">
        <f t="shared" si="5"/>
        <v>#DIV/0!</v>
      </c>
      <c r="H55" s="75" t="str">
        <f t="shared" si="5"/>
        <v>#DIV/0!</v>
      </c>
      <c r="I55" s="75" t="str">
        <f t="shared" si="5"/>
        <v>#DIV/0!</v>
      </c>
      <c r="J55" s="75" t="str">
        <f t="shared" si="5"/>
        <v>#DIV/0!</v>
      </c>
      <c r="K55" s="75" t="str">
        <f t="shared" si="5"/>
        <v>#DIV/0!</v>
      </c>
      <c r="L55" s="75" t="str">
        <f t="shared" si="5"/>
        <v>#DIV/0!</v>
      </c>
      <c r="M55" s="75" t="str">
        <f t="shared" si="5"/>
        <v>#DIV/0!</v>
      </c>
      <c r="N55" s="75" t="str">
        <f t="shared" si="5"/>
        <v>#DIV/0!</v>
      </c>
      <c r="O55" s="75" t="str">
        <f t="shared" si="5"/>
        <v>#DIV/0!</v>
      </c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</row>
    <row r="56" ht="10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</row>
    <row r="58" ht="15.75" customHeight="1">
      <c r="A58" s="9"/>
      <c r="B58" s="9"/>
      <c r="C58" s="9"/>
      <c r="D58" s="76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6">
    <mergeCell ref="C11:J11"/>
    <mergeCell ref="C14:J14"/>
    <mergeCell ref="C17:K17"/>
    <mergeCell ref="C18:C19"/>
    <mergeCell ref="D18:O18"/>
    <mergeCell ref="C51:O51"/>
  </mergeCells>
  <printOptions/>
  <pageMargins bottom="0.3" footer="0.0" header="0.0" left="0.3" right="0.3" top="0.3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F7F7F"/>
    <pageSetUpPr fitToPage="1"/>
  </sheetPr>
  <sheetViews>
    <sheetView showGridLines="0" workbookViewId="0"/>
  </sheetViews>
  <sheetFormatPr customHeight="1" defaultColWidth="12.63" defaultRowHeight="15.0"/>
  <cols>
    <col customWidth="1" min="1" max="1" width="2.88"/>
    <col customWidth="1" min="2" max="2" width="16.5"/>
    <col customWidth="1" min="3" max="4" width="26.0"/>
    <col customWidth="1" min="5" max="5" width="88.25"/>
    <col customWidth="1" min="6" max="6" width="2.88"/>
    <col customWidth="1" min="7" max="24" width="9.5"/>
  </cols>
  <sheetData>
    <row r="1" ht="32.25" customHeight="1">
      <c r="A1" s="3"/>
      <c r="B1" s="3"/>
      <c r="C1" s="3"/>
      <c r="D1" s="3"/>
      <c r="E1" s="3"/>
      <c r="F1" s="3"/>
      <c r="G1" s="3"/>
      <c r="H1" s="3"/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9"/>
      <c r="AH1" s="9"/>
      <c r="AI1" s="9"/>
      <c r="AJ1" s="9"/>
      <c r="AK1" s="9"/>
      <c r="AL1" s="9"/>
    </row>
    <row r="2" ht="40.5" customHeight="1">
      <c r="A2" s="1"/>
      <c r="B2" s="8" t="s">
        <v>0</v>
      </c>
      <c r="C2" s="1"/>
      <c r="D2" s="4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32.25" customHeight="1">
      <c r="A3" s="1"/>
      <c r="B3" s="8"/>
      <c r="C3" s="1"/>
      <c r="D3" s="4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30.0" customHeight="1">
      <c r="A4" s="10"/>
      <c r="B4" s="11" t="s">
        <v>1</v>
      </c>
      <c r="C4" s="12"/>
      <c r="D4" s="13"/>
      <c r="E4" s="14"/>
      <c r="F4" s="14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ht="30.0" customHeight="1">
      <c r="A5" s="10"/>
      <c r="B5" s="15" t="s">
        <v>2</v>
      </c>
      <c r="C5" s="16" t="s">
        <v>3</v>
      </c>
      <c r="D5" s="17" t="s">
        <v>4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ht="30.0" customHeight="1">
      <c r="A6" s="10"/>
      <c r="B6" s="19" t="s">
        <v>5</v>
      </c>
      <c r="C6" s="20">
        <v>2938.0</v>
      </c>
      <c r="D6" s="20">
        <v>1189.0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ht="30.0" customHeight="1">
      <c r="A7" s="10"/>
      <c r="B7" s="21" t="s">
        <v>6</v>
      </c>
      <c r="C7" s="22">
        <v>2184.0</v>
      </c>
      <c r="D7" s="22">
        <v>1637.0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ht="30.0" customHeight="1">
      <c r="A8" s="10"/>
      <c r="B8" s="19" t="s">
        <v>7</v>
      </c>
      <c r="C8" s="23">
        <v>760.0</v>
      </c>
      <c r="D8" s="23">
        <v>1276.0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ht="30.0" customHeight="1">
      <c r="A9" s="10"/>
      <c r="B9" s="19" t="s">
        <v>9</v>
      </c>
      <c r="C9" s="22">
        <v>2696.0</v>
      </c>
      <c r="D9" s="22">
        <v>2941.0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ht="30.0" customHeight="1">
      <c r="A10" s="10"/>
      <c r="B10" s="19" t="s">
        <v>10</v>
      </c>
      <c r="C10" s="23">
        <v>1419.0</v>
      </c>
      <c r="D10" s="23">
        <v>3067.0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ht="30.0" customHeight="1">
      <c r="A11" s="10"/>
      <c r="B11" s="21" t="s">
        <v>11</v>
      </c>
      <c r="C11" s="22">
        <v>2271.0</v>
      </c>
      <c r="D11" s="22">
        <v>1590.0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ht="30.0" customHeight="1">
      <c r="A12" s="10"/>
      <c r="B12" s="19" t="s">
        <v>12</v>
      </c>
      <c r="C12" s="23">
        <v>2629.0</v>
      </c>
      <c r="D12" s="23">
        <v>1672.0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ht="30.0" customHeight="1">
      <c r="A13" s="10"/>
      <c r="B13" s="21" t="s">
        <v>13</v>
      </c>
      <c r="C13" s="22">
        <v>3429.0</v>
      </c>
      <c r="D13" s="22">
        <v>2807.0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ht="30.0" customHeight="1">
      <c r="A14" s="10"/>
      <c r="B14" s="19" t="s">
        <v>14</v>
      </c>
      <c r="C14" s="23">
        <v>1303.0</v>
      </c>
      <c r="D14" s="23">
        <v>1426.0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ht="30.0" customHeight="1">
      <c r="A15" s="10"/>
      <c r="B15" s="21" t="s">
        <v>16</v>
      </c>
      <c r="C15" s="22">
        <v>1898.0</v>
      </c>
      <c r="D15" s="22">
        <v>2873.0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ht="30.0" customHeight="1">
      <c r="A16" s="10"/>
      <c r="B16" s="21" t="s">
        <v>17</v>
      </c>
      <c r="C16" s="22">
        <v>381.0</v>
      </c>
      <c r="D16" s="22">
        <v>149.0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ht="30.0" customHeight="1">
      <c r="A17" s="10"/>
      <c r="B17" s="19" t="s">
        <v>18</v>
      </c>
      <c r="C17" s="23">
        <v>253.0</v>
      </c>
      <c r="D17" s="23">
        <v>143.0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ht="30.0" customHeight="1">
      <c r="A18" s="10"/>
      <c r="B18" s="21" t="s">
        <v>19</v>
      </c>
      <c r="C18" s="22">
        <v>117.0</v>
      </c>
      <c r="D18" s="22">
        <v>122.0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ht="30.0" customHeight="1">
      <c r="A19" s="10"/>
      <c r="B19" s="19" t="s">
        <v>21</v>
      </c>
      <c r="C19" s="23">
        <v>87.0</v>
      </c>
      <c r="D19" s="23">
        <v>50.0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ht="12.0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ht="40.5" customHeight="1">
      <c r="A21" s="10"/>
      <c r="B21" s="10"/>
      <c r="C21" s="10"/>
      <c r="D21" s="33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ht="12.0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ht="12.0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ht="12.0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ht="12.75" customHeight="1">
      <c r="A25" s="10"/>
      <c r="B25" s="10"/>
      <c r="C25" s="35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ht="12.75" customHeight="1">
      <c r="A26" s="10"/>
      <c r="B26" s="10"/>
      <c r="C26" s="3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ht="12.75" customHeight="1">
      <c r="A27" s="10"/>
      <c r="B27" s="10"/>
      <c r="C27" s="3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ht="12.75" customHeight="1">
      <c r="A28" s="10"/>
      <c r="B28" s="10"/>
      <c r="C28" s="3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ht="12.75" customHeight="1">
      <c r="A29" s="10"/>
      <c r="B29" s="10"/>
      <c r="C29" s="3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ht="12.0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ht="12.0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ht="12.0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ht="12.0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ht="12.0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ht="12.0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ht="12.0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ht="12.0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ht="12.0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ht="12.0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ht="12.0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ht="12.0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ht="12.0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ht="12.0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ht="12.0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ht="12.0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ht="12.0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ht="12.0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ht="12.0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ht="12.0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ht="12.0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ht="12.0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ht="12.0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ht="12.0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ht="12.0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ht="12.0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ht="12.0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ht="12.0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ht="12.0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ht="12.0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ht="12.0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ht="12.0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ht="12.0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ht="12.0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ht="12.0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ht="12.0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ht="12.0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ht="12.0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ht="12.0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ht="12.0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ht="12.0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ht="12.0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ht="12.0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ht="12.0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ht="12.0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ht="12.0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ht="12.0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ht="12.0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ht="12.0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ht="12.0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ht="12.0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ht="12.0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ht="12.0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ht="12.0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ht="12.0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ht="12.0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ht="12.0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ht="12.0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ht="12.0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ht="12.0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ht="12.0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ht="12.0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ht="12.0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ht="12.0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ht="12.0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ht="12.0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ht="12.0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ht="12.0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ht="12.0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ht="12.0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ht="12.0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ht="12.0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ht="12.0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ht="12.0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ht="12.0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ht="12.0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ht="12.0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ht="12.0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ht="12.0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ht="12.0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ht="12.0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1" ht="12.0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ht="12.0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</row>
    <row r="113" ht="12.0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</row>
    <row r="114" ht="12.0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ht="12.0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ht="12.0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ht="12.0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</row>
    <row r="118" ht="12.0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</row>
    <row r="119" ht="12.0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ht="12.0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ht="12.0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ht="12.0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ht="12.0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ht="12.0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ht="12.0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ht="12.0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ht="12.0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ht="12.0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</row>
    <row r="129" ht="12.0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ht="12.0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ht="12.0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ht="12.0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ht="12.0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ht="12.0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ht="12.0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ht="12.0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ht="12.0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ht="12.0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ht="12.0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0" ht="12.0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ht="12.0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ht="12.0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ht="12.0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ht="12.0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5" ht="12.0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</row>
    <row r="146" ht="12.0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</row>
    <row r="147" ht="12.0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</row>
    <row r="148" ht="12.0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</row>
    <row r="149" ht="12.0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ht="12.0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</row>
    <row r="151" ht="12.0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</row>
    <row r="152" ht="12.0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</row>
    <row r="153" ht="12.0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</row>
    <row r="154" ht="12.0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</row>
    <row r="155" ht="12.0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</row>
    <row r="156" ht="12.0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</row>
    <row r="157" ht="12.0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</row>
    <row r="158" ht="12.0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</row>
    <row r="159" ht="12.0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</row>
    <row r="160" ht="12.0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</row>
    <row r="161" ht="12.0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</row>
    <row r="162" ht="12.0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</row>
    <row r="163" ht="12.0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</row>
    <row r="164" ht="12.0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ht="12.0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</row>
    <row r="166" ht="12.0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</row>
    <row r="167" ht="12.0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</row>
    <row r="168" ht="12.0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</row>
    <row r="169" ht="12.0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</row>
    <row r="170" ht="12.0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</row>
    <row r="171" ht="12.0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</row>
    <row r="172" ht="12.0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</row>
    <row r="173" ht="12.0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</row>
    <row r="174" ht="12.0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ht="12.0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ht="12.0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ht="12.0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</row>
    <row r="178" ht="12.0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ht="12.0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ht="12.0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</row>
    <row r="181" ht="12.0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ht="12.0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ht="12.0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ht="12.0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ht="12.0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ht="12.0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</row>
    <row r="187" ht="12.0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</row>
    <row r="188" ht="12.0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ht="12.0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ht="12.0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</row>
    <row r="191" ht="12.0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</row>
    <row r="192" ht="12.0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</row>
    <row r="193" ht="12.0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ht="12.0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ht="12.0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ht="12.0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</row>
    <row r="197" ht="12.0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ht="12.0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ht="12.0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ht="12.0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</row>
    <row r="201" ht="12.0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</row>
    <row r="202" ht="12.0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ht="12.0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ht="12.0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</row>
    <row r="205" ht="12.0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</row>
    <row r="206" ht="12.0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</row>
    <row r="207" ht="12.0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ht="12.0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ht="12.0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</row>
    <row r="210" ht="12.0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</row>
    <row r="211" ht="12.0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</row>
    <row r="212" ht="12.0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ht="12.0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</row>
    <row r="214" ht="12.0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</row>
    <row r="215" ht="12.0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</row>
    <row r="216" ht="12.0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</row>
    <row r="217" ht="12.0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</row>
    <row r="218" ht="12.0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</row>
    <row r="219" ht="12.0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4:D4"/>
  </mergeCells>
  <printOptions/>
  <pageMargins bottom="0.3" footer="0.0" header="0.0" left="0.3" right="0.3" top="0.3"/>
  <pageSetup fitToHeight="0" orientation="landscape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F7F7F"/>
    <pageSetUpPr fitToPage="1"/>
  </sheetPr>
  <sheetViews>
    <sheetView showGridLines="0" workbookViewId="0"/>
  </sheetViews>
  <sheetFormatPr customHeight="1" defaultColWidth="12.63" defaultRowHeight="15.0"/>
  <cols>
    <col customWidth="1" min="1" max="1" width="2.88"/>
    <col customWidth="1" min="2" max="2" width="16.5"/>
    <col customWidth="1" min="3" max="4" width="26.0"/>
    <col customWidth="1" min="5" max="5" width="88.25"/>
    <col customWidth="1" min="6" max="6" width="2.88"/>
    <col customWidth="1" min="7" max="24" width="9.5"/>
  </cols>
  <sheetData>
    <row r="1" ht="40.5" customHeight="1">
      <c r="A1" s="1"/>
      <c r="B1" s="2" t="s">
        <v>0</v>
      </c>
      <c r="C1" s="1"/>
      <c r="D1" s="4"/>
      <c r="E1" s="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32.25" customHeight="1">
      <c r="A2" s="1"/>
      <c r="B2" s="8"/>
      <c r="C2" s="1"/>
      <c r="D2" s="4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30.0" customHeight="1">
      <c r="A3" s="10"/>
      <c r="B3" s="11" t="s">
        <v>1</v>
      </c>
      <c r="C3" s="12"/>
      <c r="D3" s="13"/>
      <c r="E3" s="14"/>
      <c r="F3" s="14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ht="30.0" customHeight="1">
      <c r="A4" s="10"/>
      <c r="B4" s="15" t="s">
        <v>2</v>
      </c>
      <c r="C4" s="16" t="s">
        <v>3</v>
      </c>
      <c r="D4" s="17" t="s">
        <v>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ht="30.0" customHeight="1">
      <c r="A5" s="10"/>
      <c r="B5" s="19"/>
      <c r="C5" s="20"/>
      <c r="D5" s="2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ht="30.0" customHeight="1">
      <c r="A6" s="10"/>
      <c r="B6" s="21"/>
      <c r="C6" s="22"/>
      <c r="D6" s="22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ht="30.0" customHeight="1">
      <c r="A7" s="10"/>
      <c r="B7" s="19"/>
      <c r="C7" s="23"/>
      <c r="D7" s="23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ht="30.0" customHeight="1">
      <c r="A8" s="10"/>
      <c r="B8" s="19"/>
      <c r="C8" s="22"/>
      <c r="D8" s="22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ht="30.0" customHeight="1">
      <c r="A9" s="10"/>
      <c r="B9" s="19"/>
      <c r="C9" s="23"/>
      <c r="D9" s="23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ht="30.0" customHeight="1">
      <c r="A10" s="10"/>
      <c r="B10" s="21"/>
      <c r="C10" s="22"/>
      <c r="D10" s="22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ht="30.0" customHeight="1">
      <c r="A11" s="10"/>
      <c r="B11" s="19"/>
      <c r="C11" s="23"/>
      <c r="D11" s="23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ht="30.0" customHeight="1">
      <c r="A12" s="10"/>
      <c r="B12" s="21"/>
      <c r="C12" s="22"/>
      <c r="D12" s="22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ht="30.0" customHeight="1">
      <c r="A13" s="10"/>
      <c r="B13" s="19"/>
      <c r="C13" s="23"/>
      <c r="D13" s="23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ht="30.0" customHeight="1">
      <c r="A14" s="10"/>
      <c r="B14" s="21"/>
      <c r="C14" s="22"/>
      <c r="D14" s="22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ht="30.0" customHeight="1">
      <c r="A15" s="10"/>
      <c r="B15" s="21"/>
      <c r="C15" s="22"/>
      <c r="D15" s="22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ht="30.0" customHeight="1">
      <c r="A16" s="10"/>
      <c r="B16" s="19"/>
      <c r="C16" s="23"/>
      <c r="D16" s="23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ht="30.0" customHeight="1">
      <c r="A17" s="10"/>
      <c r="B17" s="21"/>
      <c r="C17" s="22"/>
      <c r="D17" s="22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ht="30.0" customHeight="1">
      <c r="A18" s="10"/>
      <c r="B18" s="19"/>
      <c r="C18" s="23"/>
      <c r="D18" s="23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ht="12.0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ht="40.5" customHeight="1">
      <c r="A20" s="10"/>
      <c r="B20" s="10"/>
      <c r="C20" s="10"/>
      <c r="D20" s="33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ht="12.0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ht="12.0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ht="12.0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ht="12.75" customHeight="1">
      <c r="A24" s="10"/>
      <c r="B24" s="10"/>
      <c r="C24" s="35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ht="12.75" customHeight="1">
      <c r="A25" s="10"/>
      <c r="B25" s="10"/>
      <c r="C25" s="39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ht="12.75" customHeight="1">
      <c r="A26" s="10"/>
      <c r="B26" s="10"/>
      <c r="C26" s="3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ht="12.75" customHeight="1">
      <c r="A27" s="10"/>
      <c r="B27" s="10"/>
      <c r="C27" s="3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ht="12.75" customHeight="1">
      <c r="A28" s="10"/>
      <c r="B28" s="10"/>
      <c r="C28" s="3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ht="12.0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ht="12.0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ht="12.0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ht="12.0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ht="12.0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ht="12.0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ht="12.0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ht="12.0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ht="12.0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ht="12.0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ht="12.0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ht="12.0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ht="12.0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ht="12.0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ht="12.0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ht="12.0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ht="12.0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ht="12.0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ht="12.0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ht="12.0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ht="12.0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ht="12.0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ht="12.0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ht="12.0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ht="12.0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ht="12.0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ht="12.0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ht="12.0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ht="12.0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ht="12.0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ht="12.0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ht="12.0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ht="12.0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ht="12.0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ht="12.0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ht="12.0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ht="12.0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ht="12.0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ht="12.0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ht="12.0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ht="12.0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ht="12.0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ht="12.0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ht="12.0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ht="12.0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ht="12.0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ht="12.0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ht="12.0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ht="12.0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ht="12.0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ht="12.0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ht="12.0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ht="12.0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ht="12.0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ht="12.0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ht="12.0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ht="12.0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ht="12.0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ht="12.0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ht="12.0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ht="12.0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ht="12.0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ht="12.0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ht="12.0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ht="12.0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ht="12.0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ht="12.0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ht="12.0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ht="12.0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ht="12.0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ht="12.0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ht="12.0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ht="12.0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ht="12.0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ht="12.0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ht="12.0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ht="12.0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ht="12.0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ht="12.0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ht="12.0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ht="12.0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ht="12.0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1" ht="12.0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ht="12.0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</row>
    <row r="113" ht="12.0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</row>
    <row r="114" ht="12.0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ht="12.0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ht="12.0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ht="12.0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</row>
    <row r="118" ht="12.0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</row>
    <row r="119" ht="12.0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ht="12.0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ht="12.0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ht="12.0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ht="12.0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ht="12.0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ht="12.0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ht="12.0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ht="12.0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ht="12.0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</row>
    <row r="129" ht="12.0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ht="12.0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ht="12.0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ht="12.0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ht="12.0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ht="12.0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ht="12.0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ht="12.0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ht="12.0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ht="12.0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ht="12.0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0" ht="12.0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ht="12.0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ht="12.0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ht="12.0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ht="12.0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5" ht="12.0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</row>
    <row r="146" ht="12.0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</row>
    <row r="147" ht="12.0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</row>
    <row r="148" ht="12.0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</row>
    <row r="149" ht="12.0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ht="12.0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</row>
    <row r="151" ht="12.0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</row>
    <row r="152" ht="12.0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</row>
    <row r="153" ht="12.0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</row>
    <row r="154" ht="12.0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</row>
    <row r="155" ht="12.0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</row>
    <row r="156" ht="12.0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</row>
    <row r="157" ht="12.0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</row>
    <row r="158" ht="12.0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</row>
    <row r="159" ht="12.0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</row>
    <row r="160" ht="12.0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</row>
    <row r="161" ht="12.0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</row>
    <row r="162" ht="12.0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</row>
    <row r="163" ht="12.0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</row>
    <row r="164" ht="12.0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ht="12.0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</row>
    <row r="166" ht="12.0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</row>
    <row r="167" ht="12.0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</row>
    <row r="168" ht="12.0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</row>
    <row r="169" ht="12.0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</row>
    <row r="170" ht="12.0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</row>
    <row r="171" ht="12.0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</row>
    <row r="172" ht="12.0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</row>
    <row r="173" ht="12.0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</row>
    <row r="174" ht="12.0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ht="12.0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ht="12.0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ht="12.0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</row>
    <row r="178" ht="12.0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ht="12.0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ht="12.0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</row>
    <row r="181" ht="12.0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ht="12.0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ht="12.0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ht="12.0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ht="12.0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ht="12.0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</row>
    <row r="187" ht="12.0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</row>
    <row r="188" ht="12.0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ht="12.0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ht="12.0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</row>
    <row r="191" ht="12.0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</row>
    <row r="192" ht="12.0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</row>
    <row r="193" ht="12.0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ht="12.0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ht="12.0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ht="12.0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</row>
    <row r="197" ht="12.0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ht="12.0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ht="12.0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ht="12.0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</row>
    <row r="201" ht="12.0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</row>
    <row r="202" ht="12.0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ht="12.0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ht="12.0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</row>
    <row r="205" ht="12.0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</row>
    <row r="206" ht="12.0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</row>
    <row r="207" ht="12.0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ht="12.0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ht="12.0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</row>
    <row r="210" ht="12.0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</row>
    <row r="211" ht="12.0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</row>
    <row r="212" ht="12.0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ht="12.0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</row>
    <row r="214" ht="12.0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</row>
    <row r="215" ht="12.0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</row>
    <row r="216" ht="12.0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</row>
    <row r="217" ht="12.0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</row>
    <row r="218" ht="12.0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3:D3"/>
  </mergeCells>
  <printOptions/>
  <pageMargins bottom="0.3" footer="0.0" header="0.0" left="0.3" right="0.3" top="0.3"/>
  <pageSetup fitToHeight="0" orientation="landscape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F7F7F"/>
    <pageSetUpPr fitToPage="1"/>
  </sheetPr>
  <sheetViews>
    <sheetView showGridLines="0" workbookViewId="0"/>
  </sheetViews>
  <sheetFormatPr customHeight="1" defaultColWidth="12.63" defaultRowHeight="15.0"/>
  <cols>
    <col customWidth="1" min="1" max="1" width="2.88"/>
    <col customWidth="1" min="2" max="2" width="23.0"/>
    <col customWidth="1" min="3" max="6" width="18.38"/>
    <col customWidth="1" min="7" max="7" width="19.88"/>
    <col customWidth="1" min="8" max="13" width="18.38"/>
    <col customWidth="1" min="14" max="14" width="2.88"/>
    <col customWidth="1" min="15" max="38" width="7.75"/>
  </cols>
  <sheetData>
    <row r="1" ht="36.75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</row>
    <row r="2" ht="49.5" customHeight="1">
      <c r="A2" s="10"/>
      <c r="B2" s="78" t="s">
        <v>60</v>
      </c>
      <c r="C2" s="10"/>
      <c r="D2" s="79"/>
      <c r="E2" s="79"/>
      <c r="F2" s="80"/>
      <c r="G2" s="10"/>
      <c r="H2" s="81" t="s">
        <v>61</v>
      </c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ht="49.5" customHeight="1">
      <c r="A3" s="10"/>
      <c r="B3" s="78"/>
      <c r="C3" s="10"/>
      <c r="D3" s="79"/>
      <c r="E3" s="79"/>
      <c r="F3" s="10"/>
      <c r="G3" s="83">
        <f>'Mẫu-Mức độ hài lòng của KH'!C70</f>
        <v>100000</v>
      </c>
      <c r="H3" s="84" t="s">
        <v>62</v>
      </c>
      <c r="I3" s="8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ht="39.75" customHeight="1">
      <c r="A4" s="85"/>
      <c r="B4" s="77"/>
      <c r="C4" s="77"/>
      <c r="D4" s="77"/>
      <c r="E4" s="86"/>
      <c r="F4" s="87">
        <f>'Mẫu-Mức độ hài lòng của KH'!C71/'Mẫu-Mức độ hài lòng của KH'!$C$70</f>
        <v>0.2</v>
      </c>
      <c r="G4" s="88" t="s">
        <v>63</v>
      </c>
      <c r="H4" s="89" t="s">
        <v>64</v>
      </c>
      <c r="I4" s="90">
        <f>'Mẫu-Mức độ hài lòng của KH'!C72/'Mẫu-Mức độ hài lòng của KH'!$C$70</f>
        <v>0.8</v>
      </c>
      <c r="J4" s="91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</row>
    <row r="5" ht="39.75" customHeight="1">
      <c r="A5" s="85"/>
      <c r="B5" s="77"/>
      <c r="C5" s="77"/>
      <c r="D5" s="77"/>
      <c r="E5" s="86"/>
      <c r="F5" s="92"/>
      <c r="G5" s="93" t="str">
        <f>"(Tỉ trọng: "&amp;TEXT('Mẫu-Mức độ hài lòng của KH'!D71/'Mẫu-Mức độ hài lòng của KH'!$D$70,"0%"&amp;")")</f>
        <v>(Tỉ trọng: 26%)</v>
      </c>
      <c r="H5" s="89" t="str">
        <f>"(Tỉ trọng: "&amp;TEXT('Mẫu-Mức độ hài lòng của KH'!D72/'Mẫu-Mức độ hài lòng của KH'!$D$70,"0%"&amp;")")</f>
        <v>(Tỉ trọng: 74%)</v>
      </c>
      <c r="I5" s="91"/>
      <c r="J5" s="91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</row>
    <row r="6" ht="39.75" customHeight="1">
      <c r="A6" s="85"/>
      <c r="B6" s="77"/>
      <c r="C6" s="77"/>
      <c r="D6" s="77"/>
      <c r="E6" s="77"/>
      <c r="F6" s="77"/>
      <c r="G6" s="18"/>
      <c r="H6" s="18"/>
      <c r="I6" s="94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</row>
    <row r="7" ht="39.75" customHeight="1">
      <c r="A7" s="77"/>
      <c r="B7" s="77"/>
      <c r="C7" s="77"/>
      <c r="D7" s="77"/>
      <c r="E7" s="95"/>
      <c r="F7" s="96">
        <f>'Mẫu-Mức độ hài lòng của KH'!C74/'Mẫu-Mức độ hài lòng của KH'!$C$73</f>
        <v>0.18</v>
      </c>
      <c r="G7" s="97" t="s">
        <v>65</v>
      </c>
      <c r="H7" s="98" t="s">
        <v>66</v>
      </c>
      <c r="I7" s="99">
        <f>'Mẫu-Mức độ hài lòng của KH'!C75/'Mẫu-Mức độ hài lòng của KH'!$C$73</f>
        <v>0.82</v>
      </c>
      <c r="J7" s="100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</row>
    <row r="8" ht="39.75" customHeight="1">
      <c r="A8" s="85"/>
      <c r="B8" s="77"/>
      <c r="C8" s="77"/>
      <c r="D8" s="77"/>
      <c r="E8" s="95"/>
      <c r="F8" s="95"/>
      <c r="G8" s="101" t="str">
        <f>"(Tỉ trọng: "&amp;TEXT('Mẫu-Mức độ hài lòng của KH'!D74/'Mẫu-Mức độ hài lòng của KH'!$D$73,"0%"&amp;")")</f>
        <v>(Tỉ trọng: 11%)</v>
      </c>
      <c r="H8" s="98" t="str">
        <f>"(Tỉ trọng: "&amp;TEXT('Mẫu-Mức độ hài lòng của KH'!D75/'Mẫu-Mức độ hài lòng của KH'!$D$73,"0%"&amp;")")</f>
        <v>(Tỉ trọng: 89%)</v>
      </c>
      <c r="I8" s="100"/>
      <c r="J8" s="100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</row>
    <row r="9" ht="39.75" customHeight="1">
      <c r="A9" s="85"/>
      <c r="B9" s="77"/>
      <c r="C9" s="77"/>
      <c r="D9" s="77"/>
      <c r="E9" s="77"/>
      <c r="F9" s="77"/>
      <c r="G9" s="18"/>
      <c r="H9" s="18"/>
      <c r="I9" s="94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</row>
    <row r="10" ht="39.75" customHeight="1">
      <c r="A10" s="77"/>
      <c r="B10" s="77"/>
      <c r="C10" s="77"/>
      <c r="D10" s="77"/>
      <c r="E10" s="102"/>
      <c r="F10" s="103">
        <f>'Mẫu-Mức độ hài lòng của KH'!C76/'Mẫu-Mức độ hài lòng của KH'!$C$74</f>
        <v>0.05662393162</v>
      </c>
      <c r="G10" s="104" t="s">
        <v>67</v>
      </c>
      <c r="H10" s="105" t="s">
        <v>68</v>
      </c>
      <c r="I10" s="106">
        <f>'Mẫu-Mức độ hài lòng của KH'!C77/'Mẫu-Mức độ hài lòng của KH'!$C$74</f>
        <v>0.9433760684</v>
      </c>
      <c r="J10" s="10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</row>
    <row r="11" ht="39.75" customHeight="1">
      <c r="A11" s="85"/>
      <c r="B11" s="77"/>
      <c r="C11" s="77"/>
      <c r="D11" s="77"/>
      <c r="E11" s="102"/>
      <c r="F11" s="102"/>
      <c r="G11" s="108" t="str">
        <f>"(Tỉ trọng: "&amp;TEXT('Mẫu-Mức độ hài lòng của KH'!D76/'Mẫu-Mức độ hài lòng của KH'!$D$74,"0%"&amp;")")</f>
        <v>(Tỉ trọng: 4%)</v>
      </c>
      <c r="H11" s="105" t="str">
        <f>"(Tỉ trọng: "&amp;TEXT('Mẫu-Mức độ hài lòng của KH'!D77/'Mẫu-Mức độ hài lòng của KH'!$D$74,"0%"&amp;")")</f>
        <v>(Tỉ trọng: 96%)</v>
      </c>
      <c r="I11" s="107"/>
      <c r="J11" s="10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</row>
    <row r="12" ht="39.75" customHeight="1">
      <c r="A12" s="85"/>
      <c r="B12" s="77"/>
      <c r="C12" s="77"/>
      <c r="D12" s="77"/>
      <c r="E12" s="77"/>
      <c r="F12" s="77"/>
      <c r="G12" s="18"/>
      <c r="H12" s="18"/>
      <c r="I12" s="94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</row>
    <row r="13" ht="39.75" customHeight="1">
      <c r="A13" s="77"/>
      <c r="B13" s="77"/>
      <c r="C13" s="77"/>
      <c r="D13" s="77"/>
      <c r="E13" s="109"/>
      <c r="F13" s="110">
        <f>'Mẫu-Mức độ hài lòng của KH'!C78/'Mẫu-Mức độ hài lòng của KH'!$C$70</f>
        <v>0.45</v>
      </c>
      <c r="G13" s="111" t="s">
        <v>69</v>
      </c>
      <c r="H13" s="112" t="s">
        <v>70</v>
      </c>
      <c r="I13" s="113">
        <f>'Mẫu-Mức độ hài lòng của KH'!C79/'Mẫu-Mức độ hài lòng của KH'!$C$70</f>
        <v>0.55</v>
      </c>
      <c r="J13" s="114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</row>
    <row r="14" ht="39.75" customHeight="1">
      <c r="A14" s="85"/>
      <c r="B14" s="77"/>
      <c r="C14" s="77"/>
      <c r="D14" s="77"/>
      <c r="E14" s="109"/>
      <c r="F14" s="115"/>
      <c r="G14" s="116" t="str">
        <f>"(Tỉ trọng: "&amp;TEXT('Mẫu-Mức độ hài lòng của KH'!D78/'Mẫu-Mức độ hài lòng của KH'!$D$70,"0%"&amp;")")</f>
        <v>(Tỉ trọng: 54%)</v>
      </c>
      <c r="H14" s="112" t="str">
        <f>"(Tỉ trọng: "&amp;TEXT('Mẫu-Mức độ hài lòng của KH'!D79/'Mẫu-Mức độ hài lòng của KH'!$D$70,"0%"&amp;")")</f>
        <v>(Tỉ trọng: 46%)</v>
      </c>
      <c r="I14" s="114"/>
      <c r="J14" s="114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</row>
    <row r="15" ht="21.75" customHeight="1">
      <c r="A15" s="85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</row>
    <row r="16" ht="39.0" customHeight="1">
      <c r="A16" s="77"/>
      <c r="B16" s="117" t="s">
        <v>26</v>
      </c>
      <c r="C16" s="117" t="s">
        <v>71</v>
      </c>
      <c r="D16" s="117" t="s">
        <v>72</v>
      </c>
      <c r="E16" s="118" t="s">
        <v>73</v>
      </c>
      <c r="F16" s="119" t="s">
        <v>74</v>
      </c>
      <c r="G16" s="117" t="s">
        <v>75</v>
      </c>
      <c r="H16" s="120" t="s">
        <v>76</v>
      </c>
      <c r="I16" s="121" t="s">
        <v>77</v>
      </c>
      <c r="J16" s="120" t="s">
        <v>78</v>
      </c>
      <c r="K16" s="121" t="s">
        <v>79</v>
      </c>
      <c r="L16" s="122" t="s">
        <v>80</v>
      </c>
      <c r="M16" s="123" t="s">
        <v>81</v>
      </c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</row>
    <row r="17" ht="18.0" customHeight="1">
      <c r="A17" s="77"/>
      <c r="B17" s="124">
        <v>44415.0</v>
      </c>
      <c r="C17" s="125" t="s">
        <v>82</v>
      </c>
      <c r="D17" s="126">
        <v>80000.0</v>
      </c>
      <c r="E17" s="126">
        <v>20800.0</v>
      </c>
      <c r="F17" s="126">
        <v>59200.0</v>
      </c>
      <c r="G17" s="126">
        <v>4975.0</v>
      </c>
      <c r="H17" s="126">
        <v>548.0</v>
      </c>
      <c r="I17" s="126">
        <f t="shared" ref="I17:I18" si="1">G17-H17</f>
        <v>4427</v>
      </c>
      <c r="J17" s="126">
        <v>20.0</v>
      </c>
      <c r="K17" s="126">
        <v>528.0</v>
      </c>
      <c r="L17" s="126">
        <v>43200.0</v>
      </c>
      <c r="M17" s="126">
        <v>36800.0</v>
      </c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</row>
    <row r="18" ht="18.0" customHeight="1">
      <c r="A18" s="77"/>
      <c r="B18" s="124">
        <v>44537.0</v>
      </c>
      <c r="C18" s="125" t="s">
        <v>83</v>
      </c>
      <c r="D18" s="126">
        <v>100000.0</v>
      </c>
      <c r="E18" s="126">
        <v>20000.0</v>
      </c>
      <c r="F18" s="126">
        <v>80000.0</v>
      </c>
      <c r="G18" s="126">
        <v>5200.0</v>
      </c>
      <c r="H18" s="126">
        <v>936.0</v>
      </c>
      <c r="I18" s="126">
        <f t="shared" si="1"/>
        <v>4264</v>
      </c>
      <c r="J18" s="126">
        <v>53.0</v>
      </c>
      <c r="K18" s="126">
        <v>883.0</v>
      </c>
      <c r="L18" s="126">
        <v>45000.0</v>
      </c>
      <c r="M18" s="126">
        <v>55000.0</v>
      </c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</row>
    <row r="19" ht="18.0" customHeight="1">
      <c r="A19" s="77"/>
      <c r="B19" s="124"/>
      <c r="C19" s="125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</row>
    <row r="20" ht="18.0" customHeight="1">
      <c r="A20" s="77"/>
      <c r="B20" s="124"/>
      <c r="C20" s="125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</row>
    <row r="21" ht="18.0" customHeight="1">
      <c r="A21" s="77"/>
      <c r="B21" s="124"/>
      <c r="C21" s="125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</row>
    <row r="22" ht="18.0" customHeight="1">
      <c r="A22" s="77"/>
      <c r="B22" s="124"/>
      <c r="C22" s="125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</row>
    <row r="23" ht="18.0" customHeight="1">
      <c r="A23" s="77"/>
      <c r="B23" s="124"/>
      <c r="C23" s="125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</row>
    <row r="24" ht="18.0" customHeight="1">
      <c r="A24" s="77"/>
      <c r="B24" s="124"/>
      <c r="C24" s="125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</row>
    <row r="25" ht="18.0" customHeight="1">
      <c r="A25" s="77"/>
      <c r="B25" s="124"/>
      <c r="C25" s="125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</row>
    <row r="26" ht="18.0" customHeight="1">
      <c r="A26" s="77"/>
      <c r="B26" s="124"/>
      <c r="C26" s="125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</row>
    <row r="27" ht="18.0" customHeight="1">
      <c r="A27" s="77"/>
      <c r="B27" s="124"/>
      <c r="C27" s="125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</row>
    <row r="28" ht="18.0" customHeight="1">
      <c r="A28" s="77"/>
      <c r="B28" s="124"/>
      <c r="C28" s="125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</row>
    <row r="29" ht="18.0" customHeight="1">
      <c r="A29" s="77"/>
      <c r="B29" s="124"/>
      <c r="C29" s="125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</row>
    <row r="30" ht="18.0" customHeight="1">
      <c r="A30" s="77"/>
      <c r="B30" s="124"/>
      <c r="C30" s="125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</row>
    <row r="31" ht="18.0" customHeight="1">
      <c r="A31" s="77"/>
      <c r="B31" s="124"/>
      <c r="C31" s="125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</row>
    <row r="32" ht="18.0" customHeight="1">
      <c r="A32" s="77"/>
      <c r="B32" s="124"/>
      <c r="C32" s="125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</row>
    <row r="33" ht="18.0" customHeight="1">
      <c r="A33" s="77"/>
      <c r="B33" s="124"/>
      <c r="C33" s="125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</row>
    <row r="34" ht="18.0" customHeight="1">
      <c r="A34" s="77"/>
      <c r="B34" s="124"/>
      <c r="C34" s="125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</row>
    <row r="35" ht="18.0" customHeight="1">
      <c r="A35" s="77"/>
      <c r="B35" s="124"/>
      <c r="C35" s="125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</row>
    <row r="36" ht="18.0" customHeight="1">
      <c r="A36" s="77"/>
      <c r="B36" s="124"/>
      <c r="C36" s="125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</row>
    <row r="37" ht="18.0" customHeight="1">
      <c r="A37" s="77"/>
      <c r="B37" s="124"/>
      <c r="C37" s="125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</row>
    <row r="38" ht="18.0" customHeight="1">
      <c r="A38" s="77"/>
      <c r="B38" s="124"/>
      <c r="C38" s="125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</row>
    <row r="39" ht="18.0" customHeight="1">
      <c r="A39" s="77"/>
      <c r="B39" s="124"/>
      <c r="C39" s="125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</row>
    <row r="40" ht="18.0" customHeight="1">
      <c r="A40" s="77"/>
      <c r="B40" s="124"/>
      <c r="C40" s="125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</row>
    <row r="41" ht="18.0" customHeight="1">
      <c r="A41" s="77"/>
      <c r="B41" s="124"/>
      <c r="C41" s="125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</row>
    <row r="42" ht="18.0" customHeight="1">
      <c r="A42" s="77"/>
      <c r="B42" s="124"/>
      <c r="C42" s="125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</row>
    <row r="43" ht="18.0" customHeight="1">
      <c r="A43" s="77"/>
      <c r="B43" s="124"/>
      <c r="C43" s="125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</row>
    <row r="44" ht="18.0" customHeight="1">
      <c r="A44" s="77"/>
      <c r="B44" s="124"/>
      <c r="C44" s="125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</row>
    <row r="45" ht="18.0" customHeight="1">
      <c r="A45" s="77"/>
      <c r="B45" s="124"/>
      <c r="C45" s="125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</row>
    <row r="46" ht="18.0" customHeight="1">
      <c r="A46" s="77"/>
      <c r="B46" s="124"/>
      <c r="C46" s="125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</row>
    <row r="47" ht="18.0" customHeight="1">
      <c r="A47" s="77"/>
      <c r="B47" s="124"/>
      <c r="C47" s="125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</row>
    <row r="48" ht="18.0" customHeight="1">
      <c r="A48" s="77"/>
      <c r="B48" s="124"/>
      <c r="C48" s="125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</row>
    <row r="49" ht="18.0" customHeight="1">
      <c r="A49" s="77"/>
      <c r="B49" s="124"/>
      <c r="C49" s="125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</row>
    <row r="50" ht="18.0" customHeight="1">
      <c r="A50" s="77"/>
      <c r="B50" s="124"/>
      <c r="C50" s="125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</row>
    <row r="51" ht="18.0" customHeight="1">
      <c r="A51" s="77"/>
      <c r="B51" s="124"/>
      <c r="C51" s="125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</row>
    <row r="52" ht="18.0" customHeight="1">
      <c r="A52" s="77"/>
      <c r="B52" s="124"/>
      <c r="C52" s="125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</row>
    <row r="53" ht="18.0" customHeight="1">
      <c r="A53" s="77"/>
      <c r="B53" s="124"/>
      <c r="C53" s="125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</row>
    <row r="54" ht="18.0" customHeight="1">
      <c r="A54" s="77"/>
      <c r="B54" s="124"/>
      <c r="C54" s="125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</row>
    <row r="55" ht="18.0" customHeight="1">
      <c r="A55" s="77"/>
      <c r="B55" s="124"/>
      <c r="C55" s="125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</row>
    <row r="56" ht="18.0" customHeight="1">
      <c r="A56" s="77"/>
      <c r="B56" s="124"/>
      <c r="C56" s="125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</row>
    <row r="57" ht="18.0" customHeight="1">
      <c r="A57" s="77"/>
      <c r="B57" s="124"/>
      <c r="C57" s="125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</row>
    <row r="58" ht="18.0" customHeight="1">
      <c r="A58" s="77"/>
      <c r="B58" s="124"/>
      <c r="C58" s="125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</row>
    <row r="59" ht="18.0" customHeight="1">
      <c r="A59" s="77"/>
      <c r="B59" s="124"/>
      <c r="C59" s="125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</row>
    <row r="60" ht="18.0" customHeight="1">
      <c r="A60" s="77"/>
      <c r="B60" s="124"/>
      <c r="C60" s="125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</row>
    <row r="61" ht="18.0" customHeight="1">
      <c r="A61" s="77"/>
      <c r="B61" s="124"/>
      <c r="C61" s="125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</row>
    <row r="62" ht="18.0" customHeight="1">
      <c r="A62" s="77"/>
      <c r="B62" s="124"/>
      <c r="C62" s="125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</row>
    <row r="63" ht="18.0" customHeight="1">
      <c r="A63" s="77"/>
      <c r="B63" s="124"/>
      <c r="C63" s="125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</row>
    <row r="64" ht="18.0" customHeight="1">
      <c r="A64" s="77"/>
      <c r="B64" s="124"/>
      <c r="C64" s="125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</row>
    <row r="65" ht="18.0" customHeight="1">
      <c r="A65" s="77"/>
      <c r="B65" s="124"/>
      <c r="C65" s="125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</row>
    <row r="66" ht="18.0" customHeight="1">
      <c r="A66" s="77"/>
      <c r="B66" s="124"/>
      <c r="C66" s="125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</row>
    <row r="67" ht="10.5" customHeight="1">
      <c r="A67" s="77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</row>
    <row r="68" ht="45.75" customHeight="1">
      <c r="A68" s="127"/>
      <c r="B68" s="128" t="s">
        <v>84</v>
      </c>
      <c r="C68" s="12"/>
      <c r="D68" s="12"/>
      <c r="E68" s="12"/>
      <c r="F68" s="13"/>
      <c r="G68" s="129"/>
      <c r="H68" s="129"/>
      <c r="I68" s="129"/>
      <c r="J68" s="129"/>
      <c r="K68" s="129"/>
      <c r="L68" s="129"/>
      <c r="M68" s="129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</row>
    <row r="69" ht="45.75" customHeight="1">
      <c r="A69" s="77"/>
      <c r="B69" s="130" t="s">
        <v>85</v>
      </c>
      <c r="C69" s="130" t="s">
        <v>86</v>
      </c>
      <c r="D69" s="131" t="s">
        <v>87</v>
      </c>
      <c r="E69" s="132" t="s">
        <v>88</v>
      </c>
      <c r="F69" s="132" t="s">
        <v>89</v>
      </c>
      <c r="G69" s="40"/>
      <c r="H69" s="40"/>
      <c r="I69" s="40"/>
      <c r="J69" s="40"/>
      <c r="K69" s="40"/>
      <c r="L69" s="40"/>
      <c r="M69" s="40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</row>
    <row r="70" ht="45.75" customHeight="1">
      <c r="A70" s="77"/>
      <c r="B70" s="133" t="str">
        <f>'Mẫu-Mức độ hài lòng của KH'!D16</f>
        <v>HÀNG ĐÃ BÁN
(SẢN PHẨM)</v>
      </c>
      <c r="C70" s="134">
        <f t="array" ref="C70">INDEX('Mẫu-Mức độ hài lòng của KH'!data,MATCH('Mẫu-Mức độ hài lòng của KH'!period,'Mẫu-Mức độ hài lòng của KH'!periods,0),MATCH($B70,'Mẫu-Mức độ hài lòng của KH'!titles,0))</f>
        <v>100000</v>
      </c>
      <c r="D70" s="135">
        <f t="array" ref="D70">INDEX('Mẫu-Mức độ hài lòng của KH'!data,MATCH($D$69,'Mẫu-Mức độ hài lòng của KH'!periods,0),MATCH($B70,'Mẫu-Mức độ hài lòng của KH'!titles,0))</f>
        <v>80000</v>
      </c>
      <c r="E70" s="136">
        <f t="shared" ref="E70:E79" si="2">C70-D70</f>
        <v>20000</v>
      </c>
      <c r="F70" s="137">
        <f t="shared" ref="F70:F79" si="3">E70/D70</f>
        <v>0.25</v>
      </c>
      <c r="G70" s="40"/>
      <c r="H70" s="40"/>
      <c r="I70" s="40"/>
      <c r="J70" s="40"/>
      <c r="K70" s="40"/>
      <c r="L70" s="40"/>
      <c r="M70" s="40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</row>
    <row r="71" ht="45.75" customHeight="1">
      <c r="A71" s="77"/>
      <c r="B71" s="138" t="str">
        <f>'Mẫu-Mức độ hài lòng của KH'!E16</f>
        <v>PHẢN HỒI TIÊU CỰC
(LƯỢT)</v>
      </c>
      <c r="C71" s="139">
        <f t="array" ref="C71">INDEX('Mẫu-Mức độ hài lòng của KH'!data,MATCH('Mẫu-Mức độ hài lòng của KH'!period,'Mẫu-Mức độ hài lòng của KH'!periods,0),MATCH($B71,'Mẫu-Mức độ hài lòng của KH'!titles,0))</f>
        <v>20000</v>
      </c>
      <c r="D71" s="140">
        <f t="array" ref="D71">INDEX('Mẫu-Mức độ hài lòng của KH'!data,MATCH($D$69,'Mẫu-Mức độ hài lòng của KH'!periods,0),MATCH($B71,'Mẫu-Mức độ hài lòng của KH'!titles,0))</f>
        <v>20800</v>
      </c>
      <c r="E71" s="141">
        <f t="shared" si="2"/>
        <v>-800</v>
      </c>
      <c r="F71" s="137">
        <f t="shared" si="3"/>
        <v>-0.03846153846</v>
      </c>
      <c r="G71" s="40"/>
      <c r="H71" s="40"/>
      <c r="I71" s="40"/>
      <c r="J71" s="40"/>
      <c r="K71" s="40"/>
      <c r="L71" s="40"/>
      <c r="M71" s="40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</row>
    <row r="72" ht="45.75" customHeight="1">
      <c r="A72" s="77"/>
      <c r="B72" s="133" t="str">
        <f>'Mẫu-Mức độ hài lòng của KH'!F16</f>
        <v>PHẢN HỒI TÍCH CỰC
(LƯỢT)</v>
      </c>
      <c r="C72" s="134">
        <f t="array" ref="C72">INDEX('Mẫu-Mức độ hài lòng của KH'!data,MATCH('Mẫu-Mức độ hài lòng của KH'!period,'Mẫu-Mức độ hài lòng của KH'!periods,0),MATCH($B72,'Mẫu-Mức độ hài lòng của KH'!titles,0))</f>
        <v>80000</v>
      </c>
      <c r="D72" s="135">
        <f t="array" ref="D72">INDEX('Mẫu-Mức độ hài lòng của KH'!data,MATCH($D$69,'Mẫu-Mức độ hài lòng của KH'!periods,0),MATCH($B72,'Mẫu-Mức độ hài lòng của KH'!titles,0))</f>
        <v>59200</v>
      </c>
      <c r="E72" s="136">
        <f t="shared" si="2"/>
        <v>20800</v>
      </c>
      <c r="F72" s="137">
        <f t="shared" si="3"/>
        <v>0.3513513514</v>
      </c>
      <c r="G72" s="40"/>
      <c r="H72" s="40"/>
      <c r="I72" s="40"/>
      <c r="J72" s="40"/>
      <c r="K72" s="40"/>
      <c r="L72" s="40"/>
      <c r="M72" s="40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</row>
    <row r="73" ht="45.75" customHeight="1">
      <c r="A73" s="77"/>
      <c r="B73" s="138" t="str">
        <f>'Mẫu-Mức độ hài lòng của KH'!G16</f>
        <v>KHIẾU NẠI
(LƯỢT)</v>
      </c>
      <c r="C73" s="139">
        <f t="array" ref="C73">INDEX('Mẫu-Mức độ hài lòng của KH'!data,MATCH('Mẫu-Mức độ hài lòng của KH'!period,'Mẫu-Mức độ hài lòng của KH'!periods,0),MATCH($B73,'Mẫu-Mức độ hài lòng của KH'!titles,0))</f>
        <v>5200</v>
      </c>
      <c r="D73" s="140">
        <f t="array" ref="D73">INDEX('Mẫu-Mức độ hài lòng của KH'!data,MATCH($D$69,'Mẫu-Mức độ hài lòng của KH'!periods,0),MATCH($B73,'Mẫu-Mức độ hài lòng của KH'!titles,0))</f>
        <v>4975</v>
      </c>
      <c r="E73" s="136">
        <f t="shared" si="2"/>
        <v>225</v>
      </c>
      <c r="F73" s="137">
        <f t="shared" si="3"/>
        <v>0.04522613065</v>
      </c>
      <c r="G73" s="40"/>
      <c r="H73" s="40"/>
      <c r="I73" s="40"/>
      <c r="J73" s="40"/>
      <c r="K73" s="40"/>
      <c r="L73" s="40"/>
      <c r="M73" s="40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</row>
    <row r="74" ht="45.75" customHeight="1">
      <c r="A74" s="77"/>
      <c r="B74" s="133" t="str">
        <f>'Mẫu-Mức độ hài lòng của KH'!H16</f>
        <v>KHIẾU NẠI CHƯA ĐƯỢC GIẢI QUYẾT
(LƯỢT)</v>
      </c>
      <c r="C74" s="134">
        <f t="array" ref="C74">INDEX('Mẫu-Mức độ hài lòng của KH'!data,MATCH('Mẫu-Mức độ hài lòng của KH'!period,'Mẫu-Mức độ hài lòng của KH'!periods,0),MATCH($B74,'Mẫu-Mức độ hài lòng của KH'!titles,0))</f>
        <v>936</v>
      </c>
      <c r="D74" s="135">
        <f t="array" ref="D74">INDEX('Mẫu-Mức độ hài lòng của KH'!data,MATCH($D$69,'Mẫu-Mức độ hài lòng của KH'!periods,0),MATCH($B74,'Mẫu-Mức độ hài lòng của KH'!titles,0))</f>
        <v>548</v>
      </c>
      <c r="E74" s="136">
        <f t="shared" si="2"/>
        <v>388</v>
      </c>
      <c r="F74" s="137">
        <f t="shared" si="3"/>
        <v>0.7080291971</v>
      </c>
      <c r="G74" s="40"/>
      <c r="H74" s="40"/>
      <c r="I74" s="40"/>
      <c r="J74" s="40"/>
      <c r="K74" s="40"/>
      <c r="L74" s="40"/>
      <c r="M74" s="40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</row>
    <row r="75" ht="45.75" customHeight="1">
      <c r="A75" s="77"/>
      <c r="B75" s="138" t="str">
        <f>'Mẫu-Mức độ hài lòng của KH'!I16</f>
        <v>KHIẾU NẠI ĐÃ ĐƯỢC GIẢI QUYẾT
(LƯỢT)</v>
      </c>
      <c r="C75" s="139">
        <f t="array" ref="C75">INDEX('Mẫu-Mức độ hài lòng của KH'!data,MATCH('Mẫu-Mức độ hài lòng của KH'!period,'Mẫu-Mức độ hài lòng của KH'!periods,0),MATCH($B75,'Mẫu-Mức độ hài lòng của KH'!titles,0))</f>
        <v>4264</v>
      </c>
      <c r="D75" s="140">
        <f t="array" ref="D75">INDEX('Mẫu-Mức độ hài lòng của KH'!data,MATCH($D$69,'Mẫu-Mức độ hài lòng của KH'!periods,0),MATCH($B75,'Mẫu-Mức độ hài lòng của KH'!titles,0))</f>
        <v>4427</v>
      </c>
      <c r="E75" s="141">
        <f t="shared" si="2"/>
        <v>-163</v>
      </c>
      <c r="F75" s="137">
        <f t="shared" si="3"/>
        <v>-0.0368195166</v>
      </c>
      <c r="G75" s="40"/>
      <c r="H75" s="40"/>
      <c r="I75" s="40"/>
      <c r="J75" s="40"/>
      <c r="K75" s="40"/>
      <c r="L75" s="40"/>
      <c r="M75" s="40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</row>
    <row r="76" ht="45.75" customHeight="1">
      <c r="A76" s="77"/>
      <c r="B76" s="133" t="str">
        <f>'Mẫu-Mức độ hài lòng của KH'!J16</f>
        <v>CÁC VẤN ĐỀ CHƯA GIẢI QUYẾT
(LƯỢT)</v>
      </c>
      <c r="C76" s="134">
        <f t="array" ref="C76">INDEX('Mẫu-Mức độ hài lòng của KH'!data,MATCH('Mẫu-Mức độ hài lòng của KH'!period,'Mẫu-Mức độ hài lòng của KH'!periods,0),MATCH($B76,'Mẫu-Mức độ hài lòng của KH'!titles,0))</f>
        <v>53</v>
      </c>
      <c r="D76" s="135">
        <f t="array" ref="D76">INDEX('Mẫu-Mức độ hài lòng của KH'!data,MATCH($D$69,'Mẫu-Mức độ hài lòng của KH'!periods,0),MATCH($B76,'Mẫu-Mức độ hài lòng của KH'!titles,0))</f>
        <v>20</v>
      </c>
      <c r="E76" s="136">
        <f t="shared" si="2"/>
        <v>33</v>
      </c>
      <c r="F76" s="137">
        <f t="shared" si="3"/>
        <v>1.65</v>
      </c>
      <c r="G76" s="40"/>
      <c r="H76" s="40"/>
      <c r="I76" s="40"/>
      <c r="J76" s="40"/>
      <c r="K76" s="40"/>
      <c r="L76" s="40"/>
      <c r="M76" s="40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</row>
    <row r="77" ht="45.75" customHeight="1">
      <c r="A77" s="77"/>
      <c r="B77" s="138" t="str">
        <f>'Mẫu-Mức độ hài lòng của KH'!K16</f>
        <v>CÁC VẤN ĐỀ ĐÃ GIẢI QUYẾT (LƯỢT)</v>
      </c>
      <c r="C77" s="139">
        <f t="array" ref="C77">INDEX('Mẫu-Mức độ hài lòng của KH'!data,MATCH('Mẫu-Mức độ hài lòng của KH'!period,'Mẫu-Mức độ hài lòng của KH'!periods,0),MATCH($B77,'Mẫu-Mức độ hài lòng của KH'!titles,0))</f>
        <v>883</v>
      </c>
      <c r="D77" s="140">
        <f t="array" ref="D77">INDEX('Mẫu-Mức độ hài lòng của KH'!data,MATCH($D$69,'Mẫu-Mức độ hài lòng của KH'!periods,0),MATCH($B77,'Mẫu-Mức độ hài lòng của KH'!titles,0))</f>
        <v>528</v>
      </c>
      <c r="E77" s="136">
        <f t="shared" si="2"/>
        <v>355</v>
      </c>
      <c r="F77" s="137">
        <f t="shared" si="3"/>
        <v>0.6723484848</v>
      </c>
      <c r="G77" s="40"/>
      <c r="H77" s="40"/>
      <c r="I77" s="40"/>
      <c r="J77" s="40"/>
      <c r="K77" s="40"/>
      <c r="L77" s="40"/>
      <c r="M77" s="40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</row>
    <row r="78" ht="45.75" customHeight="1">
      <c r="A78" s="77"/>
      <c r="B78" s="133" t="str">
        <f>'Mẫu-Mức độ hài lòng của KH'!L16</f>
        <v>KHÔNG KHUYẾN KHÍCH MUA HÀNG
(LƯỢT)</v>
      </c>
      <c r="C78" s="134">
        <f t="array" ref="C78">INDEX('Mẫu-Mức độ hài lòng của KH'!data,MATCH('Mẫu-Mức độ hài lòng của KH'!period,'Mẫu-Mức độ hài lòng của KH'!periods,0),MATCH($B78,'Mẫu-Mức độ hài lòng của KH'!titles,0))</f>
        <v>45000</v>
      </c>
      <c r="D78" s="135">
        <f t="array" ref="D78">INDEX('Mẫu-Mức độ hài lòng của KH'!data,MATCH($D$69,'Mẫu-Mức độ hài lòng của KH'!periods,0),MATCH($B78,'Mẫu-Mức độ hài lòng của KH'!titles,0))</f>
        <v>43200</v>
      </c>
      <c r="E78" s="136">
        <f t="shared" si="2"/>
        <v>1800</v>
      </c>
      <c r="F78" s="137">
        <f t="shared" si="3"/>
        <v>0.04166666667</v>
      </c>
      <c r="G78" s="40"/>
      <c r="H78" s="40"/>
      <c r="I78" s="40"/>
      <c r="J78" s="40"/>
      <c r="K78" s="40"/>
      <c r="L78" s="40"/>
      <c r="M78" s="40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</row>
    <row r="79" ht="45.75" customHeight="1">
      <c r="A79" s="77"/>
      <c r="B79" s="138" t="str">
        <f>'Mẫu-Mức độ hài lòng của KH'!M16</f>
        <v>KHUYẾN KHÍCH MUA HÀNG (LƯỢT)</v>
      </c>
      <c r="C79" s="139">
        <f t="array" ref="C79">INDEX('Mẫu-Mức độ hài lòng của KH'!data,MATCH('Mẫu-Mức độ hài lòng của KH'!period,'Mẫu-Mức độ hài lòng của KH'!periods,0),MATCH($B79,'Mẫu-Mức độ hài lòng của KH'!titles,0))</f>
        <v>55000</v>
      </c>
      <c r="D79" s="140">
        <f t="array" ref="D79">INDEX('Mẫu-Mức độ hài lòng của KH'!data,MATCH($D$69,'Mẫu-Mức độ hài lòng của KH'!periods,0),MATCH($B79,'Mẫu-Mức độ hài lòng của KH'!titles,0))</f>
        <v>36800</v>
      </c>
      <c r="E79" s="136">
        <f t="shared" si="2"/>
        <v>18200</v>
      </c>
      <c r="F79" s="137">
        <f t="shared" si="3"/>
        <v>0.4945652174</v>
      </c>
      <c r="G79" s="40"/>
      <c r="H79" s="40"/>
      <c r="I79" s="40"/>
      <c r="J79" s="40"/>
      <c r="K79" s="40"/>
      <c r="L79" s="40"/>
      <c r="M79" s="40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</row>
    <row r="80" ht="24.0" customHeight="1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</row>
    <row r="81" ht="18.0" customHeight="1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</row>
    <row r="82" ht="18.0" customHeight="1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</row>
    <row r="83" ht="18.0" customHeight="1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</row>
    <row r="84" ht="18.0" customHeight="1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</row>
    <row r="85" ht="18.0" customHeight="1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</row>
    <row r="86" ht="18.0" customHeight="1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</row>
    <row r="87" ht="18.0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</row>
    <row r="88" ht="18.0" customHeight="1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</row>
    <row r="89" ht="18.0" customHeight="1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</row>
    <row r="90" ht="18.0" customHeight="1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</row>
    <row r="91" ht="18.0" customHeight="1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</row>
    <row r="92" ht="18.0" customHeight="1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</row>
    <row r="93" ht="18.0" customHeight="1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</row>
    <row r="94" ht="18.0" customHeight="1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</row>
    <row r="95" ht="18.0" customHeight="1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</row>
    <row r="96" ht="18.0" customHeight="1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</row>
    <row r="97" ht="18.0" customHeight="1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</row>
    <row r="98" ht="18.0" customHeight="1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</row>
    <row r="99" ht="18.0" customHeight="1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</row>
    <row r="100" ht="18.0" customHeight="1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</row>
    <row r="101" ht="18.0" customHeight="1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</row>
    <row r="102" ht="18.0" customHeight="1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</row>
    <row r="103" ht="18.0" customHeight="1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</row>
    <row r="104" ht="18.0" customHeight="1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</row>
    <row r="105" ht="18.0" customHeight="1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</row>
    <row r="106" ht="18.0" customHeight="1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</row>
    <row r="107" ht="18.0" customHeight="1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</row>
    <row r="108" ht="18.0" customHeight="1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77"/>
      <c r="AJ108" s="77"/>
      <c r="AK108" s="77"/>
      <c r="AL108" s="77"/>
    </row>
    <row r="109" ht="18.0" customHeight="1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</row>
    <row r="110" ht="18.0" customHeight="1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</row>
    <row r="111" ht="18.0" customHeight="1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</row>
    <row r="112" ht="18.0" customHeight="1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</row>
    <row r="113" ht="18.0" customHeight="1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</row>
    <row r="114" ht="18.0" customHeigh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</row>
    <row r="115" ht="18.0" customHeight="1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</row>
    <row r="116" ht="18.0" customHeight="1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</row>
    <row r="117" ht="18.0" customHeight="1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</row>
    <row r="118" ht="18.0" customHeight="1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</row>
    <row r="119" ht="18.0" customHeight="1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</row>
    <row r="120" ht="18.0" customHeight="1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</row>
    <row r="121" ht="18.0" customHeight="1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</row>
    <row r="122" ht="18.0" customHeight="1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</row>
    <row r="123" ht="18.0" customHeight="1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</row>
    <row r="124" ht="18.0" customHeight="1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</row>
    <row r="125" ht="18.0" customHeight="1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</row>
    <row r="126" ht="18.0" customHeight="1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</row>
    <row r="127" ht="18.0" customHeigh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</row>
    <row r="128" ht="18.0" customHeight="1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</row>
    <row r="129" ht="18.0" customHeight="1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</row>
    <row r="130" ht="18.0" customHeight="1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</row>
    <row r="131" ht="18.0" customHeight="1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</row>
    <row r="132" ht="18.0" customHeight="1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</row>
    <row r="133" ht="18.0" customHeight="1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</row>
    <row r="134" ht="18.0" customHeight="1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</row>
    <row r="135" ht="18.0" customHeight="1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</row>
    <row r="136" ht="18.0" customHeight="1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</row>
    <row r="137" ht="18.0" customHeight="1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</row>
    <row r="138" ht="18.0" customHeight="1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</row>
    <row r="139" ht="18.0" customHeight="1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</row>
    <row r="140" ht="18.0" customHeight="1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</row>
    <row r="141" ht="18.0" customHeight="1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</row>
    <row r="142" ht="18.0" customHeight="1">
      <c r="A142" s="77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</row>
    <row r="143" ht="18.0" customHeight="1">
      <c r="A143" s="77"/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  <c r="AK143" s="77"/>
      <c r="AL143" s="77"/>
    </row>
    <row r="144" ht="18.0" customHeight="1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</row>
    <row r="145" ht="18.0" customHeight="1">
      <c r="A145" s="77"/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  <c r="AK145" s="77"/>
      <c r="AL145" s="77"/>
    </row>
    <row r="146" ht="18.0" customHeight="1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</row>
    <row r="147" ht="18.0" customHeight="1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</row>
    <row r="148" ht="18.0" customHeight="1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</row>
    <row r="149" ht="18.0" customHeight="1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</row>
    <row r="150" ht="18.0" customHeight="1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77"/>
      <c r="AG150" s="77"/>
      <c r="AH150" s="77"/>
      <c r="AI150" s="77"/>
      <c r="AJ150" s="77"/>
      <c r="AK150" s="77"/>
      <c r="AL150" s="77"/>
    </row>
    <row r="151" ht="18.0" customHeight="1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</row>
    <row r="152" ht="18.0" customHeight="1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7"/>
      <c r="AL152" s="77"/>
    </row>
    <row r="153" ht="18.0" customHeight="1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  <c r="AL153" s="77"/>
    </row>
    <row r="154" ht="18.0" customHeight="1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  <c r="AK154" s="77"/>
      <c r="AL154" s="77"/>
    </row>
    <row r="155" ht="18.0" customHeight="1">
      <c r="A155" s="77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  <c r="AL155" s="77"/>
    </row>
    <row r="156" ht="18.0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G156" s="77"/>
      <c r="AH156" s="77"/>
      <c r="AI156" s="77"/>
      <c r="AJ156" s="77"/>
      <c r="AK156" s="77"/>
      <c r="AL156" s="77"/>
    </row>
    <row r="157" ht="18.0" customHeight="1">
      <c r="A157" s="77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  <c r="AC157" s="77"/>
      <c r="AD157" s="77"/>
      <c r="AE157" s="77"/>
      <c r="AF157" s="77"/>
      <c r="AG157" s="77"/>
      <c r="AH157" s="77"/>
      <c r="AI157" s="77"/>
      <c r="AJ157" s="77"/>
      <c r="AK157" s="77"/>
      <c r="AL157" s="77"/>
    </row>
    <row r="158" ht="18.0" customHeight="1">
      <c r="A158" s="77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  <c r="AC158" s="77"/>
      <c r="AD158" s="77"/>
      <c r="AE158" s="77"/>
      <c r="AF158" s="77"/>
      <c r="AG158" s="77"/>
      <c r="AH158" s="77"/>
      <c r="AI158" s="77"/>
      <c r="AJ158" s="77"/>
      <c r="AK158" s="77"/>
      <c r="AL158" s="77"/>
    </row>
    <row r="159" ht="18.0" customHeight="1">
      <c r="A159" s="77"/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</row>
    <row r="160" ht="18.0" customHeight="1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</row>
    <row r="161" ht="18.0" customHeight="1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</row>
    <row r="162" ht="18.0" customHeight="1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</row>
    <row r="163" ht="18.0" customHeight="1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</row>
    <row r="164" ht="18.0" customHeight="1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</row>
    <row r="165" ht="18.0" customHeight="1">
      <c r="A165" s="77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</row>
    <row r="166" ht="18.0" customHeight="1">
      <c r="A166" s="77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</row>
    <row r="167" ht="18.0" customHeight="1">
      <c r="A167" s="77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</row>
    <row r="168" ht="18.0" customHeight="1">
      <c r="A168" s="77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</row>
    <row r="169" ht="18.0" customHeight="1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</row>
    <row r="170" ht="18.0" customHeight="1">
      <c r="A170" s="77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</row>
    <row r="171" ht="18.0" customHeight="1">
      <c r="A171" s="77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</row>
    <row r="172" ht="18.0" customHeight="1">
      <c r="A172" s="77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</row>
    <row r="173" ht="18.0" customHeight="1">
      <c r="A173" s="77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</row>
    <row r="174" ht="18.0" customHeight="1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</row>
    <row r="175" ht="18.0" customHeight="1">
      <c r="A175" s="77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</row>
    <row r="176" ht="18.0" customHeight="1">
      <c r="A176" s="77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</row>
    <row r="177" ht="18.0" customHeight="1">
      <c r="A177" s="77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</row>
    <row r="178" ht="18.0" customHeight="1">
      <c r="A178" s="77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</row>
    <row r="179" ht="18.0" customHeight="1">
      <c r="A179" s="77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</row>
    <row r="180" ht="18.0" customHeight="1">
      <c r="A180" s="77"/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  <c r="AA180" s="77"/>
      <c r="AB180" s="77"/>
      <c r="AC180" s="77"/>
      <c r="AD180" s="77"/>
      <c r="AE180" s="77"/>
      <c r="AF180" s="77"/>
      <c r="AG180" s="77"/>
      <c r="AH180" s="77"/>
      <c r="AI180" s="77"/>
      <c r="AJ180" s="77"/>
      <c r="AK180" s="77"/>
      <c r="AL180" s="77"/>
    </row>
    <row r="181" ht="18.0" customHeight="1">
      <c r="A181" s="77"/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  <c r="AA181" s="77"/>
      <c r="AB181" s="77"/>
      <c r="AC181" s="77"/>
      <c r="AD181" s="77"/>
      <c r="AE181" s="77"/>
      <c r="AF181" s="77"/>
      <c r="AG181" s="77"/>
      <c r="AH181" s="77"/>
      <c r="AI181" s="77"/>
      <c r="AJ181" s="77"/>
      <c r="AK181" s="77"/>
      <c r="AL181" s="77"/>
    </row>
    <row r="182" ht="18.0" customHeight="1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</row>
    <row r="183" ht="18.0" customHeight="1">
      <c r="A183" s="77"/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</row>
    <row r="184" ht="18.0" customHeight="1">
      <c r="A184" s="77"/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</row>
    <row r="185" ht="18.0" customHeight="1">
      <c r="A185" s="77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</row>
    <row r="186" ht="18.0" customHeight="1">
      <c r="A186" s="77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</row>
    <row r="187" ht="18.0" customHeight="1">
      <c r="A187" s="77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</row>
    <row r="188" ht="18.0" customHeight="1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</row>
    <row r="189" ht="18.0" customHeight="1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</row>
    <row r="190" ht="18.0" customHeight="1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</row>
    <row r="191" ht="18.0" customHeight="1">
      <c r="A191" s="77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</row>
    <row r="192" ht="18.0" customHeight="1">
      <c r="A192" s="77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</row>
    <row r="193" ht="18.0" customHeight="1">
      <c r="A193" s="77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</row>
    <row r="194" ht="18.0" customHeight="1">
      <c r="A194" s="77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</row>
    <row r="195" ht="18.0" customHeight="1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</row>
    <row r="196" ht="18.0" customHeight="1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</row>
    <row r="197" ht="18.0" customHeight="1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</row>
    <row r="198" ht="18.0" customHeight="1">
      <c r="A198" s="77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</row>
    <row r="199" ht="18.0" customHeight="1">
      <c r="A199" s="77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</row>
    <row r="200" ht="18.0" customHeight="1">
      <c r="A200" s="77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</row>
    <row r="201" ht="18.0" customHeight="1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</row>
    <row r="202" ht="18.0" customHeight="1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  <c r="AA202" s="77"/>
      <c r="AB202" s="77"/>
      <c r="AC202" s="77"/>
      <c r="AD202" s="77"/>
      <c r="AE202" s="77"/>
      <c r="AF202" s="77"/>
      <c r="AG202" s="77"/>
      <c r="AH202" s="77"/>
      <c r="AI202" s="77"/>
      <c r="AJ202" s="77"/>
      <c r="AK202" s="77"/>
      <c r="AL202" s="77"/>
    </row>
    <row r="203" ht="18.0" customHeight="1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  <c r="AA203" s="77"/>
      <c r="AB203" s="77"/>
      <c r="AC203" s="77"/>
      <c r="AD203" s="77"/>
      <c r="AE203" s="77"/>
      <c r="AF203" s="77"/>
      <c r="AG203" s="77"/>
      <c r="AH203" s="77"/>
      <c r="AI203" s="77"/>
      <c r="AJ203" s="77"/>
      <c r="AK203" s="77"/>
      <c r="AL203" s="77"/>
    </row>
    <row r="204" ht="18.0" customHeight="1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  <c r="AA204" s="77"/>
      <c r="AB204" s="77"/>
      <c r="AC204" s="77"/>
      <c r="AD204" s="77"/>
      <c r="AE204" s="77"/>
      <c r="AF204" s="77"/>
      <c r="AG204" s="77"/>
      <c r="AH204" s="77"/>
      <c r="AI204" s="77"/>
      <c r="AJ204" s="77"/>
      <c r="AK204" s="77"/>
      <c r="AL204" s="77"/>
    </row>
    <row r="205" ht="18.0" customHeight="1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  <c r="AA205" s="77"/>
      <c r="AB205" s="77"/>
      <c r="AC205" s="77"/>
      <c r="AD205" s="77"/>
      <c r="AE205" s="77"/>
      <c r="AF205" s="77"/>
      <c r="AG205" s="77"/>
      <c r="AH205" s="77"/>
      <c r="AI205" s="77"/>
      <c r="AJ205" s="77"/>
      <c r="AK205" s="77"/>
      <c r="AL205" s="77"/>
    </row>
    <row r="206" ht="18.0" customHeight="1">
      <c r="A206" s="77"/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7"/>
      <c r="AB206" s="77"/>
      <c r="AC206" s="77"/>
      <c r="AD206" s="77"/>
      <c r="AE206" s="77"/>
      <c r="AF206" s="77"/>
      <c r="AG206" s="77"/>
      <c r="AH206" s="77"/>
      <c r="AI206" s="77"/>
      <c r="AJ206" s="77"/>
      <c r="AK206" s="77"/>
      <c r="AL206" s="77"/>
    </row>
    <row r="207" ht="18.0" customHeight="1">
      <c r="A207" s="77"/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  <c r="AA207" s="77"/>
      <c r="AB207" s="77"/>
      <c r="AC207" s="77"/>
      <c r="AD207" s="77"/>
      <c r="AE207" s="77"/>
      <c r="AF207" s="77"/>
      <c r="AG207" s="77"/>
      <c r="AH207" s="77"/>
      <c r="AI207" s="77"/>
      <c r="AJ207" s="77"/>
      <c r="AK207" s="77"/>
      <c r="AL207" s="77"/>
    </row>
    <row r="208" ht="18.0" customHeight="1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  <c r="AA208" s="77"/>
      <c r="AB208" s="77"/>
      <c r="AC208" s="77"/>
      <c r="AD208" s="77"/>
      <c r="AE208" s="77"/>
      <c r="AF208" s="77"/>
      <c r="AG208" s="77"/>
      <c r="AH208" s="77"/>
      <c r="AI208" s="77"/>
      <c r="AJ208" s="77"/>
      <c r="AK208" s="77"/>
      <c r="AL208" s="77"/>
    </row>
    <row r="209" ht="18.0" customHeight="1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  <c r="AA209" s="77"/>
      <c r="AB209" s="77"/>
      <c r="AC209" s="77"/>
      <c r="AD209" s="77"/>
      <c r="AE209" s="77"/>
      <c r="AF209" s="77"/>
      <c r="AG209" s="77"/>
      <c r="AH209" s="77"/>
      <c r="AI209" s="77"/>
      <c r="AJ209" s="77"/>
      <c r="AK209" s="77"/>
      <c r="AL209" s="77"/>
    </row>
    <row r="210" ht="18.0" customHeight="1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77"/>
      <c r="AE210" s="77"/>
      <c r="AF210" s="77"/>
      <c r="AG210" s="77"/>
      <c r="AH210" s="77"/>
      <c r="AI210" s="77"/>
      <c r="AJ210" s="77"/>
      <c r="AK210" s="77"/>
      <c r="AL210" s="77"/>
    </row>
    <row r="211" ht="18.0" customHeight="1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  <c r="AC211" s="77"/>
      <c r="AD211" s="77"/>
      <c r="AE211" s="77"/>
      <c r="AF211" s="77"/>
      <c r="AG211" s="77"/>
      <c r="AH211" s="77"/>
      <c r="AI211" s="77"/>
      <c r="AJ211" s="77"/>
      <c r="AK211" s="77"/>
      <c r="AL211" s="77"/>
    </row>
    <row r="212" ht="18.0" customHeight="1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77"/>
      <c r="AE212" s="77"/>
      <c r="AF212" s="77"/>
      <c r="AG212" s="77"/>
      <c r="AH212" s="77"/>
      <c r="AI212" s="77"/>
      <c r="AJ212" s="77"/>
      <c r="AK212" s="77"/>
      <c r="AL212" s="77"/>
    </row>
    <row r="213" ht="18.0" customHeight="1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  <c r="AC213" s="77"/>
      <c r="AD213" s="77"/>
      <c r="AE213" s="77"/>
      <c r="AF213" s="77"/>
      <c r="AG213" s="77"/>
      <c r="AH213" s="77"/>
      <c r="AI213" s="77"/>
      <c r="AJ213" s="77"/>
      <c r="AK213" s="77"/>
      <c r="AL213" s="77"/>
    </row>
    <row r="214" ht="18.0" customHeight="1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</row>
    <row r="215" ht="18.0" customHeight="1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</row>
    <row r="216" ht="18.0" customHeight="1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</row>
    <row r="217" ht="18.0" customHeight="1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  <c r="AK217" s="77"/>
      <c r="AL217" s="77"/>
    </row>
    <row r="218" ht="18.0" customHeight="1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  <c r="AA218" s="77"/>
      <c r="AB218" s="77"/>
      <c r="AC218" s="77"/>
      <c r="AD218" s="77"/>
      <c r="AE218" s="77"/>
      <c r="AF218" s="77"/>
      <c r="AG218" s="77"/>
      <c r="AH218" s="77"/>
      <c r="AI218" s="77"/>
      <c r="AJ218" s="77"/>
      <c r="AK218" s="77"/>
      <c r="AL218" s="77"/>
    </row>
    <row r="219" ht="18.0" customHeight="1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  <c r="AA219" s="77"/>
      <c r="AB219" s="77"/>
      <c r="AC219" s="77"/>
      <c r="AD219" s="77"/>
      <c r="AE219" s="77"/>
      <c r="AF219" s="77"/>
      <c r="AG219" s="77"/>
      <c r="AH219" s="77"/>
      <c r="AI219" s="77"/>
      <c r="AJ219" s="77"/>
      <c r="AK219" s="77"/>
      <c r="AL219" s="77"/>
    </row>
    <row r="220" ht="18.0" customHeight="1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  <c r="AC220" s="77"/>
      <c r="AD220" s="77"/>
      <c r="AE220" s="77"/>
      <c r="AF220" s="77"/>
      <c r="AG220" s="77"/>
      <c r="AH220" s="77"/>
      <c r="AI220" s="77"/>
      <c r="AJ220" s="77"/>
      <c r="AK220" s="77"/>
      <c r="AL220" s="77"/>
    </row>
    <row r="221" ht="18.0" customHeight="1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  <c r="AC221" s="77"/>
      <c r="AD221" s="77"/>
      <c r="AE221" s="77"/>
      <c r="AF221" s="77"/>
      <c r="AG221" s="77"/>
      <c r="AH221" s="77"/>
      <c r="AI221" s="77"/>
      <c r="AJ221" s="77"/>
      <c r="AK221" s="77"/>
      <c r="AL221" s="77"/>
    </row>
    <row r="222" ht="18.0" customHeight="1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  <c r="AC222" s="77"/>
      <c r="AD222" s="77"/>
      <c r="AE222" s="77"/>
      <c r="AF222" s="77"/>
      <c r="AG222" s="77"/>
      <c r="AH222" s="77"/>
      <c r="AI222" s="77"/>
      <c r="AJ222" s="77"/>
      <c r="AK222" s="77"/>
      <c r="AL222" s="77"/>
    </row>
    <row r="223" ht="18.0" customHeight="1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  <c r="AC223" s="77"/>
      <c r="AD223" s="77"/>
      <c r="AE223" s="77"/>
      <c r="AF223" s="77"/>
      <c r="AG223" s="77"/>
      <c r="AH223" s="77"/>
      <c r="AI223" s="77"/>
      <c r="AJ223" s="77"/>
      <c r="AK223" s="77"/>
      <c r="AL223" s="77"/>
    </row>
    <row r="224" ht="18.0" customHeight="1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  <c r="AA224" s="77"/>
      <c r="AB224" s="77"/>
      <c r="AC224" s="77"/>
      <c r="AD224" s="77"/>
      <c r="AE224" s="77"/>
      <c r="AF224" s="77"/>
      <c r="AG224" s="77"/>
      <c r="AH224" s="77"/>
      <c r="AI224" s="77"/>
      <c r="AJ224" s="77"/>
      <c r="AK224" s="77"/>
      <c r="AL224" s="77"/>
    </row>
    <row r="225" ht="18.0" customHeight="1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  <c r="AD225" s="77"/>
      <c r="AE225" s="77"/>
      <c r="AF225" s="77"/>
      <c r="AG225" s="77"/>
      <c r="AH225" s="77"/>
      <c r="AI225" s="77"/>
      <c r="AJ225" s="77"/>
      <c r="AK225" s="77"/>
      <c r="AL225" s="77"/>
    </row>
    <row r="226" ht="18.0" customHeight="1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  <c r="AD226" s="77"/>
      <c r="AE226" s="77"/>
      <c r="AF226" s="77"/>
      <c r="AG226" s="77"/>
      <c r="AH226" s="77"/>
      <c r="AI226" s="77"/>
      <c r="AJ226" s="77"/>
      <c r="AK226" s="77"/>
      <c r="AL226" s="77"/>
    </row>
    <row r="227" ht="18.0" customHeight="1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  <c r="AA227" s="77"/>
      <c r="AB227" s="77"/>
      <c r="AC227" s="77"/>
      <c r="AD227" s="77"/>
      <c r="AE227" s="77"/>
      <c r="AF227" s="77"/>
      <c r="AG227" s="77"/>
      <c r="AH227" s="77"/>
      <c r="AI227" s="77"/>
      <c r="AJ227" s="77"/>
      <c r="AK227" s="77"/>
      <c r="AL227" s="77"/>
    </row>
    <row r="228" ht="18.0" customHeight="1">
      <c r="A228" s="7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  <c r="AC228" s="77"/>
      <c r="AD228" s="77"/>
      <c r="AE228" s="77"/>
      <c r="AF228" s="77"/>
      <c r="AG228" s="77"/>
      <c r="AH228" s="77"/>
      <c r="AI228" s="77"/>
      <c r="AJ228" s="77"/>
      <c r="AK228" s="77"/>
      <c r="AL228" s="77"/>
    </row>
    <row r="229" ht="18.0" customHeight="1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  <c r="AA229" s="77"/>
      <c r="AB229" s="77"/>
      <c r="AC229" s="77"/>
      <c r="AD229" s="77"/>
      <c r="AE229" s="77"/>
      <c r="AF229" s="77"/>
      <c r="AG229" s="77"/>
      <c r="AH229" s="77"/>
      <c r="AI229" s="77"/>
      <c r="AJ229" s="77"/>
      <c r="AK229" s="77"/>
      <c r="AL229" s="77"/>
    </row>
    <row r="230" ht="18.0" customHeight="1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  <c r="AA230" s="77"/>
      <c r="AB230" s="77"/>
      <c r="AC230" s="77"/>
      <c r="AD230" s="77"/>
      <c r="AE230" s="77"/>
      <c r="AF230" s="77"/>
      <c r="AG230" s="77"/>
      <c r="AH230" s="77"/>
      <c r="AI230" s="77"/>
      <c r="AJ230" s="77"/>
      <c r="AK230" s="77"/>
      <c r="AL230" s="77"/>
    </row>
    <row r="231" ht="18.0" customHeight="1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  <c r="AC231" s="77"/>
      <c r="AD231" s="77"/>
      <c r="AE231" s="77"/>
      <c r="AF231" s="77"/>
      <c r="AG231" s="77"/>
      <c r="AH231" s="77"/>
      <c r="AI231" s="77"/>
      <c r="AJ231" s="77"/>
      <c r="AK231" s="77"/>
      <c r="AL231" s="77"/>
    </row>
    <row r="232" ht="18.0" customHeight="1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  <c r="AC232" s="77"/>
      <c r="AD232" s="77"/>
      <c r="AE232" s="77"/>
      <c r="AF232" s="77"/>
      <c r="AG232" s="77"/>
      <c r="AH232" s="77"/>
      <c r="AI232" s="77"/>
      <c r="AJ232" s="77"/>
      <c r="AK232" s="77"/>
      <c r="AL232" s="77"/>
    </row>
    <row r="233" ht="18.0" customHeight="1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  <c r="AC233" s="77"/>
      <c r="AD233" s="77"/>
      <c r="AE233" s="77"/>
      <c r="AF233" s="77"/>
      <c r="AG233" s="77"/>
      <c r="AH233" s="77"/>
      <c r="AI233" s="77"/>
      <c r="AJ233" s="77"/>
      <c r="AK233" s="77"/>
      <c r="AL233" s="77"/>
    </row>
    <row r="234" ht="18.0" customHeight="1">
      <c r="A234" s="7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  <c r="AA234" s="77"/>
      <c r="AB234" s="77"/>
      <c r="AC234" s="77"/>
      <c r="AD234" s="77"/>
      <c r="AE234" s="77"/>
      <c r="AF234" s="77"/>
      <c r="AG234" s="77"/>
      <c r="AH234" s="77"/>
      <c r="AI234" s="77"/>
      <c r="AJ234" s="77"/>
      <c r="AK234" s="77"/>
      <c r="AL234" s="77"/>
    </row>
    <row r="235" ht="18.0" customHeight="1">
      <c r="A235" s="7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  <c r="AC235" s="77"/>
      <c r="AD235" s="77"/>
      <c r="AE235" s="77"/>
      <c r="AF235" s="77"/>
      <c r="AG235" s="77"/>
      <c r="AH235" s="77"/>
      <c r="AI235" s="77"/>
      <c r="AJ235" s="77"/>
      <c r="AK235" s="77"/>
      <c r="AL235" s="77"/>
    </row>
    <row r="236" ht="18.0" customHeight="1">
      <c r="A236" s="7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  <c r="AD236" s="77"/>
      <c r="AE236" s="77"/>
      <c r="AF236" s="77"/>
      <c r="AG236" s="77"/>
      <c r="AH236" s="77"/>
      <c r="AI236" s="77"/>
      <c r="AJ236" s="77"/>
      <c r="AK236" s="77"/>
      <c r="AL236" s="77"/>
    </row>
    <row r="237" ht="18.0" customHeight="1">
      <c r="A237" s="7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77"/>
      <c r="AB237" s="77"/>
      <c r="AC237" s="77"/>
      <c r="AD237" s="77"/>
      <c r="AE237" s="77"/>
      <c r="AF237" s="77"/>
      <c r="AG237" s="77"/>
      <c r="AH237" s="77"/>
      <c r="AI237" s="77"/>
      <c r="AJ237" s="77"/>
      <c r="AK237" s="77"/>
      <c r="AL237" s="77"/>
    </row>
    <row r="238" ht="18.0" customHeight="1">
      <c r="A238" s="7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  <c r="AK238" s="77"/>
      <c r="AL238" s="77"/>
    </row>
    <row r="239" ht="18.0" customHeight="1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  <c r="AK239" s="77"/>
      <c r="AL239" s="77"/>
    </row>
    <row r="240" ht="18.0" customHeight="1">
      <c r="A240" s="7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  <c r="AK240" s="77"/>
      <c r="AL240" s="77"/>
    </row>
    <row r="241" ht="18.0" customHeight="1">
      <c r="A241" s="7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  <c r="AA241" s="77"/>
      <c r="AB241" s="77"/>
      <c r="AC241" s="77"/>
      <c r="AD241" s="77"/>
      <c r="AE241" s="77"/>
      <c r="AF241" s="77"/>
      <c r="AG241" s="77"/>
      <c r="AH241" s="77"/>
      <c r="AI241" s="77"/>
      <c r="AJ241" s="77"/>
      <c r="AK241" s="77"/>
      <c r="AL241" s="77"/>
    </row>
    <row r="242" ht="18.0" customHeight="1">
      <c r="A242" s="7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  <c r="AA242" s="77"/>
      <c r="AB242" s="77"/>
      <c r="AC242" s="77"/>
      <c r="AD242" s="77"/>
      <c r="AE242" s="77"/>
      <c r="AF242" s="77"/>
      <c r="AG242" s="77"/>
      <c r="AH242" s="77"/>
      <c r="AI242" s="77"/>
      <c r="AJ242" s="77"/>
      <c r="AK242" s="77"/>
      <c r="AL242" s="77"/>
    </row>
    <row r="243" ht="18.0" customHeight="1">
      <c r="A243" s="7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  <c r="AA243" s="77"/>
      <c r="AB243" s="77"/>
      <c r="AC243" s="77"/>
      <c r="AD243" s="77"/>
      <c r="AE243" s="77"/>
      <c r="AF243" s="77"/>
      <c r="AG243" s="77"/>
      <c r="AH243" s="77"/>
      <c r="AI243" s="77"/>
      <c r="AJ243" s="77"/>
      <c r="AK243" s="77"/>
      <c r="AL243" s="77"/>
    </row>
    <row r="244" ht="18.0" customHeight="1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  <c r="AC244" s="77"/>
      <c r="AD244" s="77"/>
      <c r="AE244" s="77"/>
      <c r="AF244" s="77"/>
      <c r="AG244" s="77"/>
      <c r="AH244" s="77"/>
      <c r="AI244" s="77"/>
      <c r="AJ244" s="77"/>
      <c r="AK244" s="77"/>
      <c r="AL244" s="77"/>
    </row>
    <row r="245" ht="18.0" customHeight="1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  <c r="AA245" s="77"/>
      <c r="AB245" s="77"/>
      <c r="AC245" s="77"/>
      <c r="AD245" s="77"/>
      <c r="AE245" s="77"/>
      <c r="AF245" s="77"/>
      <c r="AG245" s="77"/>
      <c r="AH245" s="77"/>
      <c r="AI245" s="77"/>
      <c r="AJ245" s="77"/>
      <c r="AK245" s="77"/>
      <c r="AL245" s="77"/>
    </row>
    <row r="246" ht="18.0" customHeight="1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  <c r="AA246" s="77"/>
      <c r="AB246" s="77"/>
      <c r="AC246" s="77"/>
      <c r="AD246" s="77"/>
      <c r="AE246" s="77"/>
      <c r="AF246" s="77"/>
      <c r="AG246" s="77"/>
      <c r="AH246" s="77"/>
      <c r="AI246" s="77"/>
      <c r="AJ246" s="77"/>
      <c r="AK246" s="77"/>
      <c r="AL246" s="77"/>
    </row>
    <row r="247" ht="18.0" customHeight="1">
      <c r="A247" s="7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  <c r="AA247" s="77"/>
      <c r="AB247" s="77"/>
      <c r="AC247" s="77"/>
      <c r="AD247" s="77"/>
      <c r="AE247" s="77"/>
      <c r="AF247" s="77"/>
      <c r="AG247" s="77"/>
      <c r="AH247" s="77"/>
      <c r="AI247" s="77"/>
      <c r="AJ247" s="77"/>
      <c r="AK247" s="77"/>
      <c r="AL247" s="77"/>
    </row>
    <row r="248" ht="18.0" customHeight="1">
      <c r="A248" s="7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</row>
    <row r="249" ht="18.0" customHeight="1">
      <c r="A249" s="7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</row>
    <row r="250" ht="18.0" customHeight="1">
      <c r="A250" s="7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  <c r="AL250" s="77"/>
    </row>
    <row r="251" ht="18.0" customHeight="1">
      <c r="A251" s="7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  <c r="AL251" s="77"/>
    </row>
    <row r="252" ht="18.0" customHeight="1">
      <c r="A252" s="77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</row>
    <row r="253" ht="18.0" customHeight="1">
      <c r="A253" s="77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</row>
    <row r="254" ht="18.0" customHeight="1">
      <c r="A254" s="7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</row>
    <row r="255" ht="18.0" customHeight="1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</row>
    <row r="256" ht="18.0" customHeight="1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  <c r="AL256" s="77"/>
    </row>
    <row r="257" ht="18.0" customHeight="1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  <c r="AL257" s="77"/>
    </row>
    <row r="258" ht="18.0" customHeight="1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  <c r="AL258" s="77"/>
    </row>
    <row r="259" ht="18.0" customHeight="1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</row>
    <row r="260" ht="18.0" customHeight="1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  <c r="AL260" s="77"/>
    </row>
    <row r="261" ht="18.0" customHeight="1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  <c r="AF261" s="77"/>
      <c r="AG261" s="77"/>
      <c r="AH261" s="77"/>
      <c r="AI261" s="77"/>
      <c r="AJ261" s="77"/>
      <c r="AK261" s="77"/>
      <c r="AL261" s="77"/>
    </row>
    <row r="262" ht="18.0" customHeight="1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  <c r="AL262" s="77"/>
    </row>
    <row r="263" ht="18.0" customHeight="1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  <c r="AL263" s="77"/>
    </row>
    <row r="264" ht="18.0" customHeight="1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</row>
    <row r="265" ht="18.0" customHeight="1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</row>
    <row r="266" ht="18.0" customHeight="1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</row>
    <row r="267" ht="18.0" customHeight="1">
      <c r="A267" s="7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</row>
    <row r="268" ht="18.0" customHeight="1">
      <c r="A268" s="7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7"/>
      <c r="AE268" s="77"/>
      <c r="AF268" s="77"/>
      <c r="AG268" s="77"/>
      <c r="AH268" s="77"/>
      <c r="AI268" s="77"/>
      <c r="AJ268" s="77"/>
      <c r="AK268" s="77"/>
      <c r="AL268" s="77"/>
    </row>
    <row r="269" ht="18.0" customHeight="1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  <c r="AD269" s="77"/>
      <c r="AE269" s="77"/>
      <c r="AF269" s="77"/>
      <c r="AG269" s="77"/>
      <c r="AH269" s="77"/>
      <c r="AI269" s="77"/>
      <c r="AJ269" s="77"/>
      <c r="AK269" s="77"/>
      <c r="AL269" s="77"/>
    </row>
    <row r="270" ht="18.0" customHeight="1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  <c r="AL270" s="77"/>
    </row>
    <row r="271" ht="18.0" customHeight="1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</row>
    <row r="272" ht="18.0" customHeight="1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  <c r="AK272" s="77"/>
      <c r="AL272" s="77"/>
    </row>
    <row r="273" ht="18.0" customHeight="1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</row>
    <row r="274" ht="18.0" customHeight="1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</row>
    <row r="275" ht="18.0" customHeight="1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</row>
    <row r="276" ht="18.0" customHeight="1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</row>
    <row r="277" ht="18.0" customHeight="1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</row>
    <row r="278" ht="18.0" customHeight="1">
      <c r="A278" s="7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</row>
    <row r="279" ht="18.0" customHeight="1">
      <c r="A279" s="7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  <c r="AK279" s="77"/>
      <c r="AL279" s="77"/>
    </row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H2:J2"/>
    <mergeCell ref="B68:F68"/>
  </mergeCells>
  <printOptions/>
  <pageMargins bottom="0.3" footer="0.0" header="0.0" left="0.3" right="0.3" top="0.3"/>
  <pageSetup fitToHeight="0" paperSize="9" orientation="landscape"/>
  <drawing r:id="rId1"/>
  <tableParts count="2"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F7F7F"/>
    <pageSetUpPr fitToPage="1"/>
  </sheetPr>
  <sheetViews>
    <sheetView showGridLines="0" workbookViewId="0"/>
  </sheetViews>
  <sheetFormatPr customHeight="1" defaultColWidth="12.63" defaultRowHeight="15.0"/>
  <cols>
    <col customWidth="1" min="1" max="1" width="2.88"/>
    <col customWidth="1" min="2" max="2" width="23.0"/>
    <col customWidth="1" min="3" max="6" width="18.38"/>
    <col customWidth="1" min="7" max="7" width="19.88"/>
    <col customWidth="1" min="8" max="13" width="18.38"/>
    <col customWidth="1" min="14" max="14" width="2.88"/>
    <col customWidth="1" min="15" max="38" width="7.75"/>
  </cols>
  <sheetData>
    <row r="1" ht="49.5" customHeight="1">
      <c r="A1" s="10"/>
      <c r="B1" s="82"/>
      <c r="C1" s="10"/>
      <c r="D1" s="79"/>
      <c r="E1" s="79"/>
      <c r="F1" s="80"/>
      <c r="G1" s="10"/>
      <c r="H1" s="81"/>
      <c r="I1" s="81"/>
      <c r="J1" s="8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ht="49.5" customHeight="1">
      <c r="A2" s="10"/>
      <c r="B2" s="78" t="s">
        <v>60</v>
      </c>
      <c r="C2" s="10"/>
      <c r="D2" s="79"/>
      <c r="E2" s="79"/>
      <c r="F2" s="80"/>
      <c r="G2" s="10"/>
      <c r="H2" s="81" t="s">
        <v>61</v>
      </c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ht="49.5" customHeight="1">
      <c r="A3" s="10"/>
      <c r="B3" s="78"/>
      <c r="C3" s="10"/>
      <c r="D3" s="79"/>
      <c r="E3" s="79"/>
      <c r="F3" s="10"/>
      <c r="G3" s="83" t="str">
        <f>'Blank-Mức độ hài lòng của KH'!C70</f>
        <v/>
      </c>
      <c r="H3" s="84" t="s">
        <v>62</v>
      </c>
      <c r="I3" s="8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ht="39.75" customHeight="1">
      <c r="A4" s="85"/>
      <c r="B4" s="77"/>
      <c r="C4" s="77"/>
      <c r="D4" s="77"/>
      <c r="E4" s="86"/>
      <c r="F4" s="87" t="str">
        <f>'Blank-Mức độ hài lòng của KH'!C71/'Blank-Mức độ hài lòng của KH'!$C$70</f>
        <v>#DIV/0!</v>
      </c>
      <c r="G4" s="88" t="s">
        <v>63</v>
      </c>
      <c r="H4" s="89" t="s">
        <v>64</v>
      </c>
      <c r="I4" s="90" t="str">
        <f>'Blank-Mức độ hài lòng của KH'!C72/'Blank-Mức độ hài lòng của KH'!$C$70</f>
        <v>#DIV/0!</v>
      </c>
      <c r="J4" s="91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</row>
    <row r="5" ht="39.75" customHeight="1">
      <c r="A5" s="85"/>
      <c r="B5" s="77"/>
      <c r="C5" s="77"/>
      <c r="D5" s="77"/>
      <c r="E5" s="86"/>
      <c r="F5" s="92"/>
      <c r="G5" s="93" t="str">
        <f>"(Tỉ trọng: "&amp;TEXT('Blank-Mức độ hài lòng của KH'!D71/'Blank-Mức độ hài lòng của KH'!$D$70,"0%"&amp;")")</f>
        <v>#DIV/0!</v>
      </c>
      <c r="H5" s="89" t="str">
        <f>"(Tỉ trọng: "&amp;TEXT('Blank-Mức độ hài lòng của KH'!D72/'Blank-Mức độ hài lòng của KH'!$D$70,"0%"&amp;")")</f>
        <v>#DIV/0!</v>
      </c>
      <c r="I5" s="91"/>
      <c r="J5" s="91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</row>
    <row r="6" ht="39.75" customHeight="1">
      <c r="A6" s="85"/>
      <c r="B6" s="77"/>
      <c r="C6" s="77"/>
      <c r="D6" s="77"/>
      <c r="E6" s="77"/>
      <c r="F6" s="77"/>
      <c r="G6" s="18"/>
      <c r="H6" s="18"/>
      <c r="I6" s="94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</row>
    <row r="7" ht="39.75" customHeight="1">
      <c r="A7" s="77"/>
      <c r="B7" s="77"/>
      <c r="C7" s="77"/>
      <c r="D7" s="77"/>
      <c r="E7" s="95"/>
      <c r="F7" s="96" t="str">
        <f>'Blank-Mức độ hài lòng của KH'!C74/'Blank-Mức độ hài lòng của KH'!$C$73</f>
        <v>#DIV/0!</v>
      </c>
      <c r="G7" s="97" t="s">
        <v>65</v>
      </c>
      <c r="H7" s="98" t="s">
        <v>66</v>
      </c>
      <c r="I7" s="99" t="str">
        <f>'Blank-Mức độ hài lòng của KH'!C75/'Blank-Mức độ hài lòng của KH'!$C$73</f>
        <v>#DIV/0!</v>
      </c>
      <c r="J7" s="100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</row>
    <row r="8" ht="39.75" customHeight="1">
      <c r="A8" s="85"/>
      <c r="B8" s="77"/>
      <c r="C8" s="77"/>
      <c r="D8" s="77"/>
      <c r="E8" s="95"/>
      <c r="F8" s="95"/>
      <c r="G8" s="101" t="str">
        <f>"(Tỉ trọng: "&amp;TEXT('Blank-Mức độ hài lòng của KH'!D74/'Blank-Mức độ hài lòng của KH'!$D$73,"0%"&amp;")")</f>
        <v>#DIV/0!</v>
      </c>
      <c r="H8" s="98" t="str">
        <f>"(Tỉ trọng: "&amp;TEXT('Blank-Mức độ hài lòng của KH'!D75/'Blank-Mức độ hài lòng của KH'!$D$73,"0%"&amp;")")</f>
        <v>#DIV/0!</v>
      </c>
      <c r="I8" s="100"/>
      <c r="J8" s="100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</row>
    <row r="9" ht="39.75" customHeight="1">
      <c r="A9" s="85"/>
      <c r="B9" s="77"/>
      <c r="C9" s="77"/>
      <c r="D9" s="77"/>
      <c r="E9" s="77"/>
      <c r="F9" s="77"/>
      <c r="G9" s="18"/>
      <c r="H9" s="18"/>
      <c r="I9" s="94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</row>
    <row r="10" ht="39.75" customHeight="1">
      <c r="A10" s="77"/>
      <c r="B10" s="77"/>
      <c r="C10" s="77"/>
      <c r="D10" s="77"/>
      <c r="E10" s="102"/>
      <c r="F10" s="103" t="str">
        <f>'Blank-Mức độ hài lòng của KH'!C76/'Blank-Mức độ hài lòng của KH'!$C$74</f>
        <v>#DIV/0!</v>
      </c>
      <c r="G10" s="104" t="s">
        <v>67</v>
      </c>
      <c r="H10" s="105" t="s">
        <v>68</v>
      </c>
      <c r="I10" s="106" t="str">
        <f>'Blank-Mức độ hài lòng của KH'!C77/'Blank-Mức độ hài lòng của KH'!$C$74</f>
        <v>#DIV/0!</v>
      </c>
      <c r="J10" s="10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</row>
    <row r="11" ht="39.75" customHeight="1">
      <c r="A11" s="85"/>
      <c r="B11" s="77"/>
      <c r="C11" s="77"/>
      <c r="D11" s="77"/>
      <c r="E11" s="102"/>
      <c r="F11" s="102"/>
      <c r="G11" s="108" t="str">
        <f>"(Tỉ trọng: "&amp;TEXT('Blank-Mức độ hài lòng của KH'!D76/'Blank-Mức độ hài lòng của KH'!$D$74,"0%"&amp;")")</f>
        <v>#DIV/0!</v>
      </c>
      <c r="H11" s="105" t="str">
        <f>"(Tỉ trọng: "&amp;TEXT('Blank-Mức độ hài lòng của KH'!D77/'Blank-Mức độ hài lòng của KH'!$D$74,"0%"&amp;")")</f>
        <v>#DIV/0!</v>
      </c>
      <c r="I11" s="107"/>
      <c r="J11" s="10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</row>
    <row r="12" ht="39.75" customHeight="1">
      <c r="A12" s="85"/>
      <c r="B12" s="77"/>
      <c r="C12" s="77"/>
      <c r="D12" s="77"/>
      <c r="E12" s="77"/>
      <c r="F12" s="77"/>
      <c r="G12" s="18"/>
      <c r="H12" s="18"/>
      <c r="I12" s="94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</row>
    <row r="13" ht="39.75" customHeight="1">
      <c r="A13" s="77"/>
      <c r="B13" s="77"/>
      <c r="C13" s="77"/>
      <c r="D13" s="77"/>
      <c r="E13" s="109"/>
      <c r="F13" s="110" t="str">
        <f>'Blank-Mức độ hài lòng của KH'!C78/'Blank-Mức độ hài lòng của KH'!$C$70</f>
        <v>#DIV/0!</v>
      </c>
      <c r="G13" s="111" t="s">
        <v>69</v>
      </c>
      <c r="H13" s="112" t="s">
        <v>70</v>
      </c>
      <c r="I13" s="113" t="str">
        <f>'Blank-Mức độ hài lòng của KH'!C79/'Blank-Mức độ hài lòng của KH'!$C$70</f>
        <v>#DIV/0!</v>
      </c>
      <c r="J13" s="114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</row>
    <row r="14" ht="39.75" customHeight="1">
      <c r="A14" s="85"/>
      <c r="B14" s="77"/>
      <c r="C14" s="77"/>
      <c r="D14" s="77"/>
      <c r="E14" s="109"/>
      <c r="F14" s="115"/>
      <c r="G14" s="116" t="str">
        <f>"(Tỉ trọng: "&amp;TEXT('Blank-Mức độ hài lòng của KH'!D78/'Blank-Mức độ hài lòng của KH'!$D$70,"0%"&amp;")")</f>
        <v>#DIV/0!</v>
      </c>
      <c r="H14" s="112" t="str">
        <f>"(Tỉ trọng: "&amp;TEXT('Blank-Mức độ hài lòng của KH'!D79/'Blank-Mức độ hài lòng của KH'!$D$70,"0%"&amp;")")</f>
        <v>#DIV/0!</v>
      </c>
      <c r="I14" s="114"/>
      <c r="J14" s="114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</row>
    <row r="15" ht="21.75" customHeight="1">
      <c r="A15" s="85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</row>
    <row r="16" ht="39.0" customHeight="1">
      <c r="A16" s="77"/>
      <c r="B16" s="117" t="s">
        <v>26</v>
      </c>
      <c r="C16" s="117" t="s">
        <v>71</v>
      </c>
      <c r="D16" s="117" t="s">
        <v>72</v>
      </c>
      <c r="E16" s="118" t="s">
        <v>73</v>
      </c>
      <c r="F16" s="119" t="s">
        <v>74</v>
      </c>
      <c r="G16" s="117" t="s">
        <v>75</v>
      </c>
      <c r="H16" s="120" t="s">
        <v>76</v>
      </c>
      <c r="I16" s="121" t="s">
        <v>77</v>
      </c>
      <c r="J16" s="120" t="s">
        <v>78</v>
      </c>
      <c r="K16" s="121" t="s">
        <v>79</v>
      </c>
      <c r="L16" s="122" t="s">
        <v>80</v>
      </c>
      <c r="M16" s="123" t="s">
        <v>81</v>
      </c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</row>
    <row r="17" ht="18.0" customHeight="1">
      <c r="A17" s="77"/>
      <c r="B17" s="124"/>
      <c r="C17" s="125" t="s">
        <v>82</v>
      </c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</row>
    <row r="18" ht="18.0" customHeight="1">
      <c r="A18" s="77"/>
      <c r="B18" s="124"/>
      <c r="C18" s="125" t="s">
        <v>83</v>
      </c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</row>
    <row r="19" ht="18.0" customHeight="1">
      <c r="A19" s="77"/>
      <c r="B19" s="124"/>
      <c r="C19" s="125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</row>
    <row r="20" ht="18.0" customHeight="1">
      <c r="A20" s="77"/>
      <c r="B20" s="124"/>
      <c r="C20" s="125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</row>
    <row r="21" ht="18.0" customHeight="1">
      <c r="A21" s="77"/>
      <c r="B21" s="124"/>
      <c r="C21" s="125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</row>
    <row r="22" ht="18.0" customHeight="1">
      <c r="A22" s="77"/>
      <c r="B22" s="124"/>
      <c r="C22" s="125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</row>
    <row r="23" ht="18.0" customHeight="1">
      <c r="A23" s="77"/>
      <c r="B23" s="124"/>
      <c r="C23" s="125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</row>
    <row r="24" ht="18.0" customHeight="1">
      <c r="A24" s="77"/>
      <c r="B24" s="124"/>
      <c r="C24" s="125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</row>
    <row r="25" ht="18.0" customHeight="1">
      <c r="A25" s="77"/>
      <c r="B25" s="124"/>
      <c r="C25" s="125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</row>
    <row r="26" ht="18.0" customHeight="1">
      <c r="A26" s="77"/>
      <c r="B26" s="124"/>
      <c r="C26" s="125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</row>
    <row r="27" ht="18.0" customHeight="1">
      <c r="A27" s="77"/>
      <c r="B27" s="124"/>
      <c r="C27" s="125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</row>
    <row r="28" ht="18.0" customHeight="1">
      <c r="A28" s="77"/>
      <c r="B28" s="124"/>
      <c r="C28" s="125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</row>
    <row r="29" ht="18.0" customHeight="1">
      <c r="A29" s="77"/>
      <c r="B29" s="124"/>
      <c r="C29" s="125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</row>
    <row r="30" ht="18.0" customHeight="1">
      <c r="A30" s="77"/>
      <c r="B30" s="124"/>
      <c r="C30" s="125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</row>
    <row r="31" ht="18.0" customHeight="1">
      <c r="A31" s="77"/>
      <c r="B31" s="124"/>
      <c r="C31" s="125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</row>
    <row r="32" ht="18.0" customHeight="1">
      <c r="A32" s="77"/>
      <c r="B32" s="124"/>
      <c r="C32" s="125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</row>
    <row r="33" ht="18.0" customHeight="1">
      <c r="A33" s="77"/>
      <c r="B33" s="124"/>
      <c r="C33" s="125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</row>
    <row r="34" ht="18.0" customHeight="1">
      <c r="A34" s="77"/>
      <c r="B34" s="124"/>
      <c r="C34" s="125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</row>
    <row r="35" ht="18.0" customHeight="1">
      <c r="A35" s="77"/>
      <c r="B35" s="124"/>
      <c r="C35" s="125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</row>
    <row r="36" ht="18.0" customHeight="1">
      <c r="A36" s="77"/>
      <c r="B36" s="124"/>
      <c r="C36" s="125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</row>
    <row r="37" ht="18.0" customHeight="1">
      <c r="A37" s="77"/>
      <c r="B37" s="124"/>
      <c r="C37" s="125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</row>
    <row r="38" ht="18.0" customHeight="1">
      <c r="A38" s="77"/>
      <c r="B38" s="124"/>
      <c r="C38" s="125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</row>
    <row r="39" ht="18.0" customHeight="1">
      <c r="A39" s="77"/>
      <c r="B39" s="124"/>
      <c r="C39" s="125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</row>
    <row r="40" ht="18.0" customHeight="1">
      <c r="A40" s="77"/>
      <c r="B40" s="124"/>
      <c r="C40" s="125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</row>
    <row r="41" ht="18.0" customHeight="1">
      <c r="A41" s="77"/>
      <c r="B41" s="124"/>
      <c r="C41" s="125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</row>
    <row r="42" ht="18.0" customHeight="1">
      <c r="A42" s="77"/>
      <c r="B42" s="124"/>
      <c r="C42" s="125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</row>
    <row r="43" ht="18.0" customHeight="1">
      <c r="A43" s="77"/>
      <c r="B43" s="124"/>
      <c r="C43" s="125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</row>
    <row r="44" ht="18.0" customHeight="1">
      <c r="A44" s="77"/>
      <c r="B44" s="124"/>
      <c r="C44" s="125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</row>
    <row r="45" ht="18.0" customHeight="1">
      <c r="A45" s="77"/>
      <c r="B45" s="124"/>
      <c r="C45" s="125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</row>
    <row r="46" ht="18.0" customHeight="1">
      <c r="A46" s="77"/>
      <c r="B46" s="124"/>
      <c r="C46" s="125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</row>
    <row r="47" ht="18.0" customHeight="1">
      <c r="A47" s="77"/>
      <c r="B47" s="124"/>
      <c r="C47" s="125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</row>
    <row r="48" ht="18.0" customHeight="1">
      <c r="A48" s="77"/>
      <c r="B48" s="124"/>
      <c r="C48" s="125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</row>
    <row r="49" ht="18.0" customHeight="1">
      <c r="A49" s="77"/>
      <c r="B49" s="124"/>
      <c r="C49" s="125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</row>
    <row r="50" ht="18.0" customHeight="1">
      <c r="A50" s="77"/>
      <c r="B50" s="124"/>
      <c r="C50" s="125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</row>
    <row r="51" ht="18.0" customHeight="1">
      <c r="A51" s="77"/>
      <c r="B51" s="124"/>
      <c r="C51" s="125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</row>
    <row r="52" ht="18.0" customHeight="1">
      <c r="A52" s="77"/>
      <c r="B52" s="124"/>
      <c r="C52" s="125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</row>
    <row r="53" ht="18.0" customHeight="1">
      <c r="A53" s="77"/>
      <c r="B53" s="124"/>
      <c r="C53" s="125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</row>
    <row r="54" ht="18.0" customHeight="1">
      <c r="A54" s="77"/>
      <c r="B54" s="124"/>
      <c r="C54" s="125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</row>
    <row r="55" ht="18.0" customHeight="1">
      <c r="A55" s="77"/>
      <c r="B55" s="124"/>
      <c r="C55" s="125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</row>
    <row r="56" ht="18.0" customHeight="1">
      <c r="A56" s="77"/>
      <c r="B56" s="124"/>
      <c r="C56" s="125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</row>
    <row r="57" ht="18.0" customHeight="1">
      <c r="A57" s="77"/>
      <c r="B57" s="124"/>
      <c r="C57" s="125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</row>
    <row r="58" ht="18.0" customHeight="1">
      <c r="A58" s="77"/>
      <c r="B58" s="124"/>
      <c r="C58" s="125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</row>
    <row r="59" ht="18.0" customHeight="1">
      <c r="A59" s="77"/>
      <c r="B59" s="124"/>
      <c r="C59" s="125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</row>
    <row r="60" ht="18.0" customHeight="1">
      <c r="A60" s="77"/>
      <c r="B60" s="124"/>
      <c r="C60" s="125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</row>
    <row r="61" ht="18.0" customHeight="1">
      <c r="A61" s="77"/>
      <c r="B61" s="124"/>
      <c r="C61" s="125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</row>
    <row r="62" ht="18.0" customHeight="1">
      <c r="A62" s="77"/>
      <c r="B62" s="124"/>
      <c r="C62" s="125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</row>
    <row r="63" ht="18.0" customHeight="1">
      <c r="A63" s="77"/>
      <c r="B63" s="124"/>
      <c r="C63" s="125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</row>
    <row r="64" ht="18.0" customHeight="1">
      <c r="A64" s="77"/>
      <c r="B64" s="124"/>
      <c r="C64" s="125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</row>
    <row r="65" ht="18.0" customHeight="1">
      <c r="A65" s="77"/>
      <c r="B65" s="124"/>
      <c r="C65" s="125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</row>
    <row r="66" ht="18.0" customHeight="1">
      <c r="A66" s="77"/>
      <c r="B66" s="124"/>
      <c r="C66" s="125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</row>
    <row r="67" ht="10.5" customHeight="1">
      <c r="A67" s="77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</row>
    <row r="68" ht="45.75" customHeight="1">
      <c r="A68" s="127"/>
      <c r="B68" s="128" t="s">
        <v>84</v>
      </c>
      <c r="C68" s="12"/>
      <c r="D68" s="12"/>
      <c r="E68" s="12"/>
      <c r="F68" s="13"/>
      <c r="G68" s="129"/>
      <c r="H68" s="129"/>
      <c r="I68" s="129"/>
      <c r="J68" s="129"/>
      <c r="K68" s="129"/>
      <c r="L68" s="129"/>
      <c r="M68" s="129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</row>
    <row r="69" ht="45.75" customHeight="1">
      <c r="A69" s="77"/>
      <c r="B69" s="130" t="s">
        <v>85</v>
      </c>
      <c r="C69" s="130" t="s">
        <v>86</v>
      </c>
      <c r="D69" s="131" t="s">
        <v>87</v>
      </c>
      <c r="E69" s="132" t="s">
        <v>88</v>
      </c>
      <c r="F69" s="132" t="s">
        <v>89</v>
      </c>
      <c r="G69" s="40"/>
      <c r="H69" s="40"/>
      <c r="I69" s="40"/>
      <c r="J69" s="40"/>
      <c r="K69" s="40"/>
      <c r="L69" s="40"/>
      <c r="M69" s="40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</row>
    <row r="70" ht="45.75" customHeight="1">
      <c r="A70" s="77"/>
      <c r="B70" s="133" t="str">
        <f>'Blank-Mức độ hài lòng của KH'!D16</f>
        <v>HÀNG ĐÃ BÁN
(SẢN PHẨM)</v>
      </c>
      <c r="C70" s="134" t="str">
        <f t="array" ref="C70">INDEX('Blank-Mức độ hài lòng của KH'!data,MATCH('Blank-Mức độ hài lòng của KH'!period,'Blank-Mức độ hài lòng của KH'!periods,0),MATCH($B70,'Blank-Mức độ hài lòng của KH'!titles,0))</f>
        <v/>
      </c>
      <c r="D70" s="135" t="str">
        <f t="array" ref="D70">INDEX('Blank-Mức độ hài lòng của KH'!data,MATCH($D$69,'Blank-Mức độ hài lòng của KH'!periods,0),MATCH($B70,'Blank-Mức độ hài lòng của KH'!titles,0))</f>
        <v/>
      </c>
      <c r="E70" s="136">
        <f t="shared" ref="E70:E79" si="1">C70-D70</f>
        <v>0</v>
      </c>
      <c r="F70" s="137" t="str">
        <f t="shared" ref="F70:F79" si="2">E70/D70</f>
        <v>#DIV/0!</v>
      </c>
      <c r="G70" s="40"/>
      <c r="H70" s="40"/>
      <c r="I70" s="40"/>
      <c r="J70" s="40"/>
      <c r="K70" s="40"/>
      <c r="L70" s="40"/>
      <c r="M70" s="40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</row>
    <row r="71" ht="45.75" customHeight="1">
      <c r="A71" s="77"/>
      <c r="B71" s="138" t="str">
        <f>'Blank-Mức độ hài lòng của KH'!E16</f>
        <v>PHẢN HỒI TIÊU CỰC
(LƯỢT)</v>
      </c>
      <c r="C71" s="139" t="str">
        <f t="array" ref="C71">INDEX('Blank-Mức độ hài lòng của KH'!data,MATCH('Blank-Mức độ hài lòng của KH'!period,'Blank-Mức độ hài lòng của KH'!periods,0),MATCH($B71,'Blank-Mức độ hài lòng của KH'!titles,0))</f>
        <v/>
      </c>
      <c r="D71" s="140" t="str">
        <f t="array" ref="D71">INDEX('Blank-Mức độ hài lòng của KH'!data,MATCH($D$69,'Blank-Mức độ hài lòng của KH'!periods,0),MATCH($B71,'Blank-Mức độ hài lòng của KH'!titles,0))</f>
        <v/>
      </c>
      <c r="E71" s="136">
        <f t="shared" si="1"/>
        <v>0</v>
      </c>
      <c r="F71" s="137" t="str">
        <f t="shared" si="2"/>
        <v>#DIV/0!</v>
      </c>
      <c r="G71" s="40"/>
      <c r="H71" s="40"/>
      <c r="I71" s="40"/>
      <c r="J71" s="40"/>
      <c r="K71" s="40"/>
      <c r="L71" s="40"/>
      <c r="M71" s="40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</row>
    <row r="72" ht="45.75" customHeight="1">
      <c r="A72" s="77"/>
      <c r="B72" s="133" t="str">
        <f>'Blank-Mức độ hài lòng của KH'!F16</f>
        <v>PHẢN HỒI TÍCH CỰC
(LƯỢT)</v>
      </c>
      <c r="C72" s="134" t="str">
        <f t="array" ref="C72">INDEX('Blank-Mức độ hài lòng của KH'!data,MATCH('Blank-Mức độ hài lòng của KH'!period,'Blank-Mức độ hài lòng của KH'!periods,0),MATCH($B72,'Blank-Mức độ hài lòng của KH'!titles,0))</f>
        <v/>
      </c>
      <c r="D72" s="135" t="str">
        <f t="array" ref="D72">INDEX('Blank-Mức độ hài lòng của KH'!data,MATCH($D$69,'Blank-Mức độ hài lòng của KH'!periods,0),MATCH($B72,'Blank-Mức độ hài lòng của KH'!titles,0))</f>
        <v/>
      </c>
      <c r="E72" s="136">
        <f t="shared" si="1"/>
        <v>0</v>
      </c>
      <c r="F72" s="137" t="str">
        <f t="shared" si="2"/>
        <v>#DIV/0!</v>
      </c>
      <c r="G72" s="40"/>
      <c r="H72" s="40"/>
      <c r="I72" s="40"/>
      <c r="J72" s="40"/>
      <c r="K72" s="40"/>
      <c r="L72" s="40"/>
      <c r="M72" s="40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</row>
    <row r="73" ht="45.75" customHeight="1">
      <c r="A73" s="77"/>
      <c r="B73" s="138" t="str">
        <f>'Blank-Mức độ hài lòng của KH'!G16</f>
        <v>KHIẾU NẠI
(LƯỢT)</v>
      </c>
      <c r="C73" s="139" t="str">
        <f t="array" ref="C73">INDEX('Blank-Mức độ hài lòng của KH'!data,MATCH('Blank-Mức độ hài lòng của KH'!period,'Blank-Mức độ hài lòng của KH'!periods,0),MATCH($B73,'Blank-Mức độ hài lòng của KH'!titles,0))</f>
        <v/>
      </c>
      <c r="D73" s="140" t="str">
        <f t="array" ref="D73">INDEX('Blank-Mức độ hài lòng của KH'!data,MATCH($D$69,'Blank-Mức độ hài lòng của KH'!periods,0),MATCH($B73,'Blank-Mức độ hài lòng của KH'!titles,0))</f>
        <v/>
      </c>
      <c r="E73" s="136">
        <f t="shared" si="1"/>
        <v>0</v>
      </c>
      <c r="F73" s="137" t="str">
        <f t="shared" si="2"/>
        <v>#DIV/0!</v>
      </c>
      <c r="G73" s="40"/>
      <c r="H73" s="40"/>
      <c r="I73" s="40"/>
      <c r="J73" s="40"/>
      <c r="K73" s="40"/>
      <c r="L73" s="40"/>
      <c r="M73" s="40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</row>
    <row r="74" ht="45.75" customHeight="1">
      <c r="A74" s="77"/>
      <c r="B74" s="133" t="str">
        <f>'Blank-Mức độ hài lòng của KH'!H16</f>
        <v>KHIẾU NẠI CHƯA ĐƯỢC GIẢI QUYẾT
(LƯỢT)</v>
      </c>
      <c r="C74" s="134" t="str">
        <f t="array" ref="C74">INDEX('Blank-Mức độ hài lòng của KH'!data,MATCH('Blank-Mức độ hài lòng của KH'!period,'Blank-Mức độ hài lòng của KH'!periods,0),MATCH($B74,'Blank-Mức độ hài lòng của KH'!titles,0))</f>
        <v/>
      </c>
      <c r="D74" s="135" t="str">
        <f t="array" ref="D74">INDEX('Blank-Mức độ hài lòng của KH'!data,MATCH($D$69,'Blank-Mức độ hài lòng của KH'!periods,0),MATCH($B74,'Blank-Mức độ hài lòng của KH'!titles,0))</f>
        <v/>
      </c>
      <c r="E74" s="136">
        <f t="shared" si="1"/>
        <v>0</v>
      </c>
      <c r="F74" s="137" t="str">
        <f t="shared" si="2"/>
        <v>#DIV/0!</v>
      </c>
      <c r="G74" s="40"/>
      <c r="H74" s="40"/>
      <c r="I74" s="40"/>
      <c r="J74" s="40"/>
      <c r="K74" s="40"/>
      <c r="L74" s="40"/>
      <c r="M74" s="40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</row>
    <row r="75" ht="45.75" customHeight="1">
      <c r="A75" s="77"/>
      <c r="B75" s="138" t="str">
        <f>'Blank-Mức độ hài lòng của KH'!I16</f>
        <v>KHIẾU NẠI ĐÃ ĐƯỢC GIẢI QUYẾT
(LƯỢT)</v>
      </c>
      <c r="C75" s="139" t="str">
        <f t="array" ref="C75">INDEX('Blank-Mức độ hài lòng của KH'!data,MATCH('Blank-Mức độ hài lòng của KH'!period,'Blank-Mức độ hài lòng của KH'!periods,0),MATCH($B75,'Blank-Mức độ hài lòng của KH'!titles,0))</f>
        <v/>
      </c>
      <c r="D75" s="140" t="str">
        <f t="array" ref="D75">INDEX('Blank-Mức độ hài lòng của KH'!data,MATCH($D$69,'Blank-Mức độ hài lòng của KH'!periods,0),MATCH($B75,'Blank-Mức độ hài lòng của KH'!titles,0))</f>
        <v/>
      </c>
      <c r="E75" s="136">
        <f t="shared" si="1"/>
        <v>0</v>
      </c>
      <c r="F75" s="137" t="str">
        <f t="shared" si="2"/>
        <v>#DIV/0!</v>
      </c>
      <c r="G75" s="40"/>
      <c r="H75" s="40"/>
      <c r="I75" s="40"/>
      <c r="J75" s="40"/>
      <c r="K75" s="40"/>
      <c r="L75" s="40"/>
      <c r="M75" s="40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</row>
    <row r="76" ht="45.75" customHeight="1">
      <c r="A76" s="77"/>
      <c r="B76" s="133" t="str">
        <f>'Blank-Mức độ hài lòng của KH'!J16</f>
        <v>CÁC VẤN ĐỀ CHƯA GIẢI QUYẾT
(LƯỢT)</v>
      </c>
      <c r="C76" s="134" t="str">
        <f t="array" ref="C76">INDEX('Blank-Mức độ hài lòng của KH'!data,MATCH('Blank-Mức độ hài lòng của KH'!period,'Blank-Mức độ hài lòng của KH'!periods,0),MATCH($B76,'Blank-Mức độ hài lòng của KH'!titles,0))</f>
        <v/>
      </c>
      <c r="D76" s="135" t="str">
        <f t="array" ref="D76">INDEX('Blank-Mức độ hài lòng của KH'!data,MATCH($D$69,'Blank-Mức độ hài lòng của KH'!periods,0),MATCH($B76,'Blank-Mức độ hài lòng của KH'!titles,0))</f>
        <v/>
      </c>
      <c r="E76" s="136">
        <f t="shared" si="1"/>
        <v>0</v>
      </c>
      <c r="F76" s="137" t="str">
        <f t="shared" si="2"/>
        <v>#DIV/0!</v>
      </c>
      <c r="G76" s="40"/>
      <c r="H76" s="40"/>
      <c r="I76" s="40"/>
      <c r="J76" s="40"/>
      <c r="K76" s="40"/>
      <c r="L76" s="40"/>
      <c r="M76" s="40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</row>
    <row r="77" ht="45.75" customHeight="1">
      <c r="A77" s="77"/>
      <c r="B77" s="138" t="str">
        <f>'Blank-Mức độ hài lòng của KH'!K16</f>
        <v>CÁC VẤN ĐỀ ĐÃ GIẢI QUYẾT (LƯỢT)</v>
      </c>
      <c r="C77" s="139" t="str">
        <f t="array" ref="C77">INDEX('Blank-Mức độ hài lòng của KH'!data,MATCH('Blank-Mức độ hài lòng của KH'!period,'Blank-Mức độ hài lòng của KH'!periods,0),MATCH($B77,'Blank-Mức độ hài lòng của KH'!titles,0))</f>
        <v/>
      </c>
      <c r="D77" s="140" t="str">
        <f t="array" ref="D77">INDEX('Blank-Mức độ hài lòng của KH'!data,MATCH($D$69,'Blank-Mức độ hài lòng của KH'!periods,0),MATCH($B77,'Blank-Mức độ hài lòng của KH'!titles,0))</f>
        <v/>
      </c>
      <c r="E77" s="136">
        <f t="shared" si="1"/>
        <v>0</v>
      </c>
      <c r="F77" s="137" t="str">
        <f t="shared" si="2"/>
        <v>#DIV/0!</v>
      </c>
      <c r="G77" s="40"/>
      <c r="H77" s="40"/>
      <c r="I77" s="40"/>
      <c r="J77" s="40"/>
      <c r="K77" s="40"/>
      <c r="L77" s="40"/>
      <c r="M77" s="40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</row>
    <row r="78" ht="45.75" customHeight="1">
      <c r="A78" s="77"/>
      <c r="B78" s="133" t="str">
        <f>'Blank-Mức độ hài lòng của KH'!L16</f>
        <v>KHÔNG KHUYẾN KHÍCH MUA HÀNG
(LƯỢT)</v>
      </c>
      <c r="C78" s="134" t="str">
        <f t="array" ref="C78">INDEX('Blank-Mức độ hài lòng của KH'!data,MATCH('Blank-Mức độ hài lòng của KH'!period,'Blank-Mức độ hài lòng của KH'!periods,0),MATCH($B78,'Blank-Mức độ hài lòng của KH'!titles,0))</f>
        <v/>
      </c>
      <c r="D78" s="135" t="str">
        <f t="array" ref="D78">INDEX('Blank-Mức độ hài lòng của KH'!data,MATCH($D$69,'Blank-Mức độ hài lòng của KH'!periods,0),MATCH($B78,'Blank-Mức độ hài lòng của KH'!titles,0))</f>
        <v/>
      </c>
      <c r="E78" s="136">
        <f t="shared" si="1"/>
        <v>0</v>
      </c>
      <c r="F78" s="137" t="str">
        <f t="shared" si="2"/>
        <v>#DIV/0!</v>
      </c>
      <c r="G78" s="40"/>
      <c r="H78" s="40"/>
      <c r="I78" s="40"/>
      <c r="J78" s="40"/>
      <c r="K78" s="40"/>
      <c r="L78" s="40"/>
      <c r="M78" s="40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</row>
    <row r="79" ht="45.75" customHeight="1">
      <c r="A79" s="77"/>
      <c r="B79" s="138" t="str">
        <f>'Blank-Mức độ hài lòng của KH'!M16</f>
        <v>KHUYẾN KHÍCH MUA HÀNG (LƯỢT)</v>
      </c>
      <c r="C79" s="139" t="str">
        <f t="array" ref="C79">INDEX('Blank-Mức độ hài lòng của KH'!data,MATCH('Blank-Mức độ hài lòng của KH'!period,'Blank-Mức độ hài lòng của KH'!periods,0),MATCH($B79,'Blank-Mức độ hài lòng của KH'!titles,0))</f>
        <v/>
      </c>
      <c r="D79" s="140" t="str">
        <f t="array" ref="D79">INDEX('Blank-Mức độ hài lòng của KH'!data,MATCH($D$69,'Blank-Mức độ hài lòng của KH'!periods,0),MATCH($B79,'Blank-Mức độ hài lòng của KH'!titles,0))</f>
        <v/>
      </c>
      <c r="E79" s="136">
        <f t="shared" si="1"/>
        <v>0</v>
      </c>
      <c r="F79" s="137" t="str">
        <f t="shared" si="2"/>
        <v>#DIV/0!</v>
      </c>
      <c r="G79" s="40"/>
      <c r="H79" s="40"/>
      <c r="I79" s="40"/>
      <c r="J79" s="40"/>
      <c r="K79" s="40"/>
      <c r="L79" s="40"/>
      <c r="M79" s="40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</row>
    <row r="80" ht="24.0" customHeight="1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</row>
    <row r="81" ht="18.0" customHeight="1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</row>
    <row r="82" ht="18.0" customHeight="1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</row>
    <row r="83" ht="18.0" customHeight="1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</row>
    <row r="84" ht="18.0" customHeight="1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</row>
    <row r="85" ht="18.0" customHeight="1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</row>
    <row r="86" ht="18.0" customHeight="1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</row>
    <row r="87" ht="18.0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</row>
    <row r="88" ht="18.0" customHeight="1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</row>
    <row r="89" ht="18.0" customHeight="1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</row>
    <row r="90" ht="18.0" customHeight="1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</row>
    <row r="91" ht="18.0" customHeight="1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</row>
    <row r="92" ht="18.0" customHeight="1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</row>
    <row r="93" ht="18.0" customHeight="1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</row>
    <row r="94" ht="18.0" customHeight="1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</row>
    <row r="95" ht="18.0" customHeight="1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</row>
    <row r="96" ht="18.0" customHeight="1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</row>
    <row r="97" ht="18.0" customHeight="1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</row>
    <row r="98" ht="18.0" customHeight="1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</row>
    <row r="99" ht="18.0" customHeight="1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</row>
    <row r="100" ht="18.0" customHeight="1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</row>
    <row r="101" ht="18.0" customHeight="1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</row>
    <row r="102" ht="18.0" customHeight="1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</row>
    <row r="103" ht="18.0" customHeight="1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</row>
    <row r="104" ht="18.0" customHeight="1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</row>
    <row r="105" ht="18.0" customHeight="1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</row>
    <row r="106" ht="18.0" customHeight="1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</row>
    <row r="107" ht="18.0" customHeight="1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</row>
    <row r="108" ht="18.0" customHeight="1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77"/>
      <c r="AJ108" s="77"/>
      <c r="AK108" s="77"/>
      <c r="AL108" s="77"/>
    </row>
    <row r="109" ht="18.0" customHeight="1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</row>
    <row r="110" ht="18.0" customHeight="1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</row>
    <row r="111" ht="18.0" customHeight="1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</row>
    <row r="112" ht="18.0" customHeight="1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</row>
    <row r="113" ht="18.0" customHeight="1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</row>
    <row r="114" ht="18.0" customHeigh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</row>
    <row r="115" ht="18.0" customHeight="1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</row>
    <row r="116" ht="18.0" customHeight="1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</row>
    <row r="117" ht="18.0" customHeight="1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</row>
    <row r="118" ht="18.0" customHeight="1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</row>
    <row r="119" ht="18.0" customHeight="1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</row>
    <row r="120" ht="18.0" customHeight="1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</row>
    <row r="121" ht="18.0" customHeight="1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</row>
    <row r="122" ht="18.0" customHeight="1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</row>
    <row r="123" ht="18.0" customHeight="1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</row>
    <row r="124" ht="18.0" customHeight="1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</row>
    <row r="125" ht="18.0" customHeight="1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</row>
    <row r="126" ht="18.0" customHeight="1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</row>
    <row r="127" ht="18.0" customHeigh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</row>
    <row r="128" ht="18.0" customHeight="1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</row>
    <row r="129" ht="18.0" customHeight="1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</row>
    <row r="130" ht="18.0" customHeight="1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</row>
    <row r="131" ht="18.0" customHeight="1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</row>
    <row r="132" ht="18.0" customHeight="1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</row>
    <row r="133" ht="18.0" customHeight="1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</row>
    <row r="134" ht="18.0" customHeight="1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</row>
    <row r="135" ht="18.0" customHeight="1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</row>
    <row r="136" ht="18.0" customHeight="1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</row>
    <row r="137" ht="18.0" customHeight="1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</row>
    <row r="138" ht="18.0" customHeight="1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</row>
    <row r="139" ht="18.0" customHeight="1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</row>
    <row r="140" ht="18.0" customHeight="1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</row>
    <row r="141" ht="18.0" customHeight="1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</row>
    <row r="142" ht="18.0" customHeight="1">
      <c r="A142" s="77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</row>
    <row r="143" ht="18.0" customHeight="1">
      <c r="A143" s="77"/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  <c r="AK143" s="77"/>
      <c r="AL143" s="77"/>
    </row>
    <row r="144" ht="18.0" customHeight="1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</row>
    <row r="145" ht="18.0" customHeight="1">
      <c r="A145" s="77"/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  <c r="AK145" s="77"/>
      <c r="AL145" s="77"/>
    </row>
    <row r="146" ht="18.0" customHeight="1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</row>
    <row r="147" ht="18.0" customHeight="1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</row>
    <row r="148" ht="18.0" customHeight="1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</row>
    <row r="149" ht="18.0" customHeight="1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</row>
    <row r="150" ht="18.0" customHeight="1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77"/>
      <c r="AG150" s="77"/>
      <c r="AH150" s="77"/>
      <c r="AI150" s="77"/>
      <c r="AJ150" s="77"/>
      <c r="AK150" s="77"/>
      <c r="AL150" s="77"/>
    </row>
    <row r="151" ht="18.0" customHeight="1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</row>
    <row r="152" ht="18.0" customHeight="1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7"/>
      <c r="AL152" s="77"/>
    </row>
    <row r="153" ht="18.0" customHeight="1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  <c r="AL153" s="77"/>
    </row>
    <row r="154" ht="18.0" customHeight="1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  <c r="AK154" s="77"/>
      <c r="AL154" s="77"/>
    </row>
    <row r="155" ht="18.0" customHeight="1">
      <c r="A155" s="77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  <c r="AL155" s="77"/>
    </row>
    <row r="156" ht="18.0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G156" s="77"/>
      <c r="AH156" s="77"/>
      <c r="AI156" s="77"/>
      <c r="AJ156" s="77"/>
      <c r="AK156" s="77"/>
      <c r="AL156" s="77"/>
    </row>
    <row r="157" ht="18.0" customHeight="1">
      <c r="A157" s="77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  <c r="AC157" s="77"/>
      <c r="AD157" s="77"/>
      <c r="AE157" s="77"/>
      <c r="AF157" s="77"/>
      <c r="AG157" s="77"/>
      <c r="AH157" s="77"/>
      <c r="AI157" s="77"/>
      <c r="AJ157" s="77"/>
      <c r="AK157" s="77"/>
      <c r="AL157" s="77"/>
    </row>
    <row r="158" ht="18.0" customHeight="1">
      <c r="A158" s="77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  <c r="AC158" s="77"/>
      <c r="AD158" s="77"/>
      <c r="AE158" s="77"/>
      <c r="AF158" s="77"/>
      <c r="AG158" s="77"/>
      <c r="AH158" s="77"/>
      <c r="AI158" s="77"/>
      <c r="AJ158" s="77"/>
      <c r="AK158" s="77"/>
      <c r="AL158" s="77"/>
    </row>
    <row r="159" ht="18.0" customHeight="1">
      <c r="A159" s="77"/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</row>
    <row r="160" ht="18.0" customHeight="1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</row>
    <row r="161" ht="18.0" customHeight="1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</row>
    <row r="162" ht="18.0" customHeight="1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</row>
    <row r="163" ht="18.0" customHeight="1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</row>
    <row r="164" ht="18.0" customHeight="1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</row>
    <row r="165" ht="18.0" customHeight="1">
      <c r="A165" s="77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</row>
    <row r="166" ht="18.0" customHeight="1">
      <c r="A166" s="77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</row>
    <row r="167" ht="18.0" customHeight="1">
      <c r="A167" s="77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</row>
    <row r="168" ht="18.0" customHeight="1">
      <c r="A168" s="77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</row>
    <row r="169" ht="18.0" customHeight="1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</row>
    <row r="170" ht="18.0" customHeight="1">
      <c r="A170" s="77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</row>
    <row r="171" ht="18.0" customHeight="1">
      <c r="A171" s="77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</row>
    <row r="172" ht="18.0" customHeight="1">
      <c r="A172" s="77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</row>
    <row r="173" ht="18.0" customHeight="1">
      <c r="A173" s="77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</row>
    <row r="174" ht="18.0" customHeight="1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</row>
    <row r="175" ht="18.0" customHeight="1">
      <c r="A175" s="77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</row>
    <row r="176" ht="18.0" customHeight="1">
      <c r="A176" s="77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</row>
    <row r="177" ht="18.0" customHeight="1">
      <c r="A177" s="77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</row>
    <row r="178" ht="18.0" customHeight="1">
      <c r="A178" s="77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</row>
    <row r="179" ht="18.0" customHeight="1">
      <c r="A179" s="77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</row>
    <row r="180" ht="18.0" customHeight="1">
      <c r="A180" s="77"/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  <c r="AA180" s="77"/>
      <c r="AB180" s="77"/>
      <c r="AC180" s="77"/>
      <c r="AD180" s="77"/>
      <c r="AE180" s="77"/>
      <c r="AF180" s="77"/>
      <c r="AG180" s="77"/>
      <c r="AH180" s="77"/>
      <c r="AI180" s="77"/>
      <c r="AJ180" s="77"/>
      <c r="AK180" s="77"/>
      <c r="AL180" s="77"/>
    </row>
    <row r="181" ht="18.0" customHeight="1">
      <c r="A181" s="77"/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  <c r="AA181" s="77"/>
      <c r="AB181" s="77"/>
      <c r="AC181" s="77"/>
      <c r="AD181" s="77"/>
      <c r="AE181" s="77"/>
      <c r="AF181" s="77"/>
      <c r="AG181" s="77"/>
      <c r="AH181" s="77"/>
      <c r="AI181" s="77"/>
      <c r="AJ181" s="77"/>
      <c r="AK181" s="77"/>
      <c r="AL181" s="77"/>
    </row>
    <row r="182" ht="18.0" customHeight="1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</row>
    <row r="183" ht="18.0" customHeight="1">
      <c r="A183" s="77"/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</row>
    <row r="184" ht="18.0" customHeight="1">
      <c r="A184" s="77"/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</row>
    <row r="185" ht="18.0" customHeight="1">
      <c r="A185" s="77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</row>
    <row r="186" ht="18.0" customHeight="1">
      <c r="A186" s="77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</row>
    <row r="187" ht="18.0" customHeight="1">
      <c r="A187" s="77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</row>
    <row r="188" ht="18.0" customHeight="1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</row>
    <row r="189" ht="18.0" customHeight="1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</row>
    <row r="190" ht="18.0" customHeight="1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</row>
    <row r="191" ht="18.0" customHeight="1">
      <c r="A191" s="77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</row>
    <row r="192" ht="18.0" customHeight="1">
      <c r="A192" s="77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</row>
    <row r="193" ht="18.0" customHeight="1">
      <c r="A193" s="77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</row>
    <row r="194" ht="18.0" customHeight="1">
      <c r="A194" s="77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</row>
    <row r="195" ht="18.0" customHeight="1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</row>
    <row r="196" ht="18.0" customHeight="1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</row>
    <row r="197" ht="18.0" customHeight="1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</row>
    <row r="198" ht="18.0" customHeight="1">
      <c r="A198" s="77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</row>
    <row r="199" ht="18.0" customHeight="1">
      <c r="A199" s="77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</row>
    <row r="200" ht="18.0" customHeight="1">
      <c r="A200" s="77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</row>
    <row r="201" ht="18.0" customHeight="1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</row>
    <row r="202" ht="18.0" customHeight="1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  <c r="AA202" s="77"/>
      <c r="AB202" s="77"/>
      <c r="AC202" s="77"/>
      <c r="AD202" s="77"/>
      <c r="AE202" s="77"/>
      <c r="AF202" s="77"/>
      <c r="AG202" s="77"/>
      <c r="AH202" s="77"/>
      <c r="AI202" s="77"/>
      <c r="AJ202" s="77"/>
      <c r="AK202" s="77"/>
      <c r="AL202" s="77"/>
    </row>
    <row r="203" ht="18.0" customHeight="1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  <c r="AA203" s="77"/>
      <c r="AB203" s="77"/>
      <c r="AC203" s="77"/>
      <c r="AD203" s="77"/>
      <c r="AE203" s="77"/>
      <c r="AF203" s="77"/>
      <c r="AG203" s="77"/>
      <c r="AH203" s="77"/>
      <c r="AI203" s="77"/>
      <c r="AJ203" s="77"/>
      <c r="AK203" s="77"/>
      <c r="AL203" s="77"/>
    </row>
    <row r="204" ht="18.0" customHeight="1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  <c r="AA204" s="77"/>
      <c r="AB204" s="77"/>
      <c r="AC204" s="77"/>
      <c r="AD204" s="77"/>
      <c r="AE204" s="77"/>
      <c r="AF204" s="77"/>
      <c r="AG204" s="77"/>
      <c r="AH204" s="77"/>
      <c r="AI204" s="77"/>
      <c r="AJ204" s="77"/>
      <c r="AK204" s="77"/>
      <c r="AL204" s="77"/>
    </row>
    <row r="205" ht="18.0" customHeight="1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  <c r="AA205" s="77"/>
      <c r="AB205" s="77"/>
      <c r="AC205" s="77"/>
      <c r="AD205" s="77"/>
      <c r="AE205" s="77"/>
      <c r="AF205" s="77"/>
      <c r="AG205" s="77"/>
      <c r="AH205" s="77"/>
      <c r="AI205" s="77"/>
      <c r="AJ205" s="77"/>
      <c r="AK205" s="77"/>
      <c r="AL205" s="77"/>
    </row>
    <row r="206" ht="18.0" customHeight="1">
      <c r="A206" s="77"/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7"/>
      <c r="AB206" s="77"/>
      <c r="AC206" s="77"/>
      <c r="AD206" s="77"/>
      <c r="AE206" s="77"/>
      <c r="AF206" s="77"/>
      <c r="AG206" s="77"/>
      <c r="AH206" s="77"/>
      <c r="AI206" s="77"/>
      <c r="AJ206" s="77"/>
      <c r="AK206" s="77"/>
      <c r="AL206" s="77"/>
    </row>
    <row r="207" ht="18.0" customHeight="1">
      <c r="A207" s="77"/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  <c r="AA207" s="77"/>
      <c r="AB207" s="77"/>
      <c r="AC207" s="77"/>
      <c r="AD207" s="77"/>
      <c r="AE207" s="77"/>
      <c r="AF207" s="77"/>
      <c r="AG207" s="77"/>
      <c r="AH207" s="77"/>
      <c r="AI207" s="77"/>
      <c r="AJ207" s="77"/>
      <c r="AK207" s="77"/>
      <c r="AL207" s="77"/>
    </row>
    <row r="208" ht="18.0" customHeight="1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  <c r="AA208" s="77"/>
      <c r="AB208" s="77"/>
      <c r="AC208" s="77"/>
      <c r="AD208" s="77"/>
      <c r="AE208" s="77"/>
      <c r="AF208" s="77"/>
      <c r="AG208" s="77"/>
      <c r="AH208" s="77"/>
      <c r="AI208" s="77"/>
      <c r="AJ208" s="77"/>
      <c r="AK208" s="77"/>
      <c r="AL208" s="77"/>
    </row>
    <row r="209" ht="18.0" customHeight="1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  <c r="AA209" s="77"/>
      <c r="AB209" s="77"/>
      <c r="AC209" s="77"/>
      <c r="AD209" s="77"/>
      <c r="AE209" s="77"/>
      <c r="AF209" s="77"/>
      <c r="AG209" s="77"/>
      <c r="AH209" s="77"/>
      <c r="AI209" s="77"/>
      <c r="AJ209" s="77"/>
      <c r="AK209" s="77"/>
      <c r="AL209" s="77"/>
    </row>
    <row r="210" ht="18.0" customHeight="1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77"/>
      <c r="AE210" s="77"/>
      <c r="AF210" s="77"/>
      <c r="AG210" s="77"/>
      <c r="AH210" s="77"/>
      <c r="AI210" s="77"/>
      <c r="AJ210" s="77"/>
      <c r="AK210" s="77"/>
      <c r="AL210" s="77"/>
    </row>
    <row r="211" ht="18.0" customHeight="1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  <c r="AC211" s="77"/>
      <c r="AD211" s="77"/>
      <c r="AE211" s="77"/>
      <c r="AF211" s="77"/>
      <c r="AG211" s="77"/>
      <c r="AH211" s="77"/>
      <c r="AI211" s="77"/>
      <c r="AJ211" s="77"/>
      <c r="AK211" s="77"/>
      <c r="AL211" s="77"/>
    </row>
    <row r="212" ht="18.0" customHeight="1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77"/>
      <c r="AE212" s="77"/>
      <c r="AF212" s="77"/>
      <c r="AG212" s="77"/>
      <c r="AH212" s="77"/>
      <c r="AI212" s="77"/>
      <c r="AJ212" s="77"/>
      <c r="AK212" s="77"/>
      <c r="AL212" s="77"/>
    </row>
    <row r="213" ht="18.0" customHeight="1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  <c r="AC213" s="77"/>
      <c r="AD213" s="77"/>
      <c r="AE213" s="77"/>
      <c r="AF213" s="77"/>
      <c r="AG213" s="77"/>
      <c r="AH213" s="77"/>
      <c r="AI213" s="77"/>
      <c r="AJ213" s="77"/>
      <c r="AK213" s="77"/>
      <c r="AL213" s="77"/>
    </row>
    <row r="214" ht="18.0" customHeight="1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</row>
    <row r="215" ht="18.0" customHeight="1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</row>
    <row r="216" ht="18.0" customHeight="1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</row>
    <row r="217" ht="18.0" customHeight="1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  <c r="AK217" s="77"/>
      <c r="AL217" s="77"/>
    </row>
    <row r="218" ht="18.0" customHeight="1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  <c r="AA218" s="77"/>
      <c r="AB218" s="77"/>
      <c r="AC218" s="77"/>
      <c r="AD218" s="77"/>
      <c r="AE218" s="77"/>
      <c r="AF218" s="77"/>
      <c r="AG218" s="77"/>
      <c r="AH218" s="77"/>
      <c r="AI218" s="77"/>
      <c r="AJ218" s="77"/>
      <c r="AK218" s="77"/>
      <c r="AL218" s="77"/>
    </row>
    <row r="219" ht="18.0" customHeight="1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  <c r="AA219" s="77"/>
      <c r="AB219" s="77"/>
      <c r="AC219" s="77"/>
      <c r="AD219" s="77"/>
      <c r="AE219" s="77"/>
      <c r="AF219" s="77"/>
      <c r="AG219" s="77"/>
      <c r="AH219" s="77"/>
      <c r="AI219" s="77"/>
      <c r="AJ219" s="77"/>
      <c r="AK219" s="77"/>
      <c r="AL219" s="77"/>
    </row>
    <row r="220" ht="18.0" customHeight="1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  <c r="AC220" s="77"/>
      <c r="AD220" s="77"/>
      <c r="AE220" s="77"/>
      <c r="AF220" s="77"/>
      <c r="AG220" s="77"/>
      <c r="AH220" s="77"/>
      <c r="AI220" s="77"/>
      <c r="AJ220" s="77"/>
      <c r="AK220" s="77"/>
      <c r="AL220" s="77"/>
    </row>
    <row r="221" ht="18.0" customHeight="1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  <c r="AC221" s="77"/>
      <c r="AD221" s="77"/>
      <c r="AE221" s="77"/>
      <c r="AF221" s="77"/>
      <c r="AG221" s="77"/>
      <c r="AH221" s="77"/>
      <c r="AI221" s="77"/>
      <c r="AJ221" s="77"/>
      <c r="AK221" s="77"/>
      <c r="AL221" s="77"/>
    </row>
    <row r="222" ht="18.0" customHeight="1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  <c r="AC222" s="77"/>
      <c r="AD222" s="77"/>
      <c r="AE222" s="77"/>
      <c r="AF222" s="77"/>
      <c r="AG222" s="77"/>
      <c r="AH222" s="77"/>
      <c r="AI222" s="77"/>
      <c r="AJ222" s="77"/>
      <c r="AK222" s="77"/>
      <c r="AL222" s="77"/>
    </row>
    <row r="223" ht="18.0" customHeight="1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  <c r="AC223" s="77"/>
      <c r="AD223" s="77"/>
      <c r="AE223" s="77"/>
      <c r="AF223" s="77"/>
      <c r="AG223" s="77"/>
      <c r="AH223" s="77"/>
      <c r="AI223" s="77"/>
      <c r="AJ223" s="77"/>
      <c r="AK223" s="77"/>
      <c r="AL223" s="77"/>
    </row>
    <row r="224" ht="18.0" customHeight="1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  <c r="AA224" s="77"/>
      <c r="AB224" s="77"/>
      <c r="AC224" s="77"/>
      <c r="AD224" s="77"/>
      <c r="AE224" s="77"/>
      <c r="AF224" s="77"/>
      <c r="AG224" s="77"/>
      <c r="AH224" s="77"/>
      <c r="AI224" s="77"/>
      <c r="AJ224" s="77"/>
      <c r="AK224" s="77"/>
      <c r="AL224" s="77"/>
    </row>
    <row r="225" ht="18.0" customHeight="1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  <c r="AD225" s="77"/>
      <c r="AE225" s="77"/>
      <c r="AF225" s="77"/>
      <c r="AG225" s="77"/>
      <c r="AH225" s="77"/>
      <c r="AI225" s="77"/>
      <c r="AJ225" s="77"/>
      <c r="AK225" s="77"/>
      <c r="AL225" s="77"/>
    </row>
    <row r="226" ht="18.0" customHeight="1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  <c r="AD226" s="77"/>
      <c r="AE226" s="77"/>
      <c r="AF226" s="77"/>
      <c r="AG226" s="77"/>
      <c r="AH226" s="77"/>
      <c r="AI226" s="77"/>
      <c r="AJ226" s="77"/>
      <c r="AK226" s="77"/>
      <c r="AL226" s="77"/>
    </row>
    <row r="227" ht="18.0" customHeight="1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  <c r="AA227" s="77"/>
      <c r="AB227" s="77"/>
      <c r="AC227" s="77"/>
      <c r="AD227" s="77"/>
      <c r="AE227" s="77"/>
      <c r="AF227" s="77"/>
      <c r="AG227" s="77"/>
      <c r="AH227" s="77"/>
      <c r="AI227" s="77"/>
      <c r="AJ227" s="77"/>
      <c r="AK227" s="77"/>
      <c r="AL227" s="77"/>
    </row>
    <row r="228" ht="18.0" customHeight="1">
      <c r="A228" s="7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  <c r="AC228" s="77"/>
      <c r="AD228" s="77"/>
      <c r="AE228" s="77"/>
      <c r="AF228" s="77"/>
      <c r="AG228" s="77"/>
      <c r="AH228" s="77"/>
      <c r="AI228" s="77"/>
      <c r="AJ228" s="77"/>
      <c r="AK228" s="77"/>
      <c r="AL228" s="77"/>
    </row>
    <row r="229" ht="18.0" customHeight="1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  <c r="AA229" s="77"/>
      <c r="AB229" s="77"/>
      <c r="AC229" s="77"/>
      <c r="AD229" s="77"/>
      <c r="AE229" s="77"/>
      <c r="AF229" s="77"/>
      <c r="AG229" s="77"/>
      <c r="AH229" s="77"/>
      <c r="AI229" s="77"/>
      <c r="AJ229" s="77"/>
      <c r="AK229" s="77"/>
      <c r="AL229" s="77"/>
    </row>
    <row r="230" ht="18.0" customHeight="1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  <c r="AA230" s="77"/>
      <c r="AB230" s="77"/>
      <c r="AC230" s="77"/>
      <c r="AD230" s="77"/>
      <c r="AE230" s="77"/>
      <c r="AF230" s="77"/>
      <c r="AG230" s="77"/>
      <c r="AH230" s="77"/>
      <c r="AI230" s="77"/>
      <c r="AJ230" s="77"/>
      <c r="AK230" s="77"/>
      <c r="AL230" s="77"/>
    </row>
    <row r="231" ht="18.0" customHeight="1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  <c r="AC231" s="77"/>
      <c r="AD231" s="77"/>
      <c r="AE231" s="77"/>
      <c r="AF231" s="77"/>
      <c r="AG231" s="77"/>
      <c r="AH231" s="77"/>
      <c r="AI231" s="77"/>
      <c r="AJ231" s="77"/>
      <c r="AK231" s="77"/>
      <c r="AL231" s="77"/>
    </row>
    <row r="232" ht="18.0" customHeight="1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  <c r="AC232" s="77"/>
      <c r="AD232" s="77"/>
      <c r="AE232" s="77"/>
      <c r="AF232" s="77"/>
      <c r="AG232" s="77"/>
      <c r="AH232" s="77"/>
      <c r="AI232" s="77"/>
      <c r="AJ232" s="77"/>
      <c r="AK232" s="77"/>
      <c r="AL232" s="77"/>
    </row>
    <row r="233" ht="18.0" customHeight="1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  <c r="AC233" s="77"/>
      <c r="AD233" s="77"/>
      <c r="AE233" s="77"/>
      <c r="AF233" s="77"/>
      <c r="AG233" s="77"/>
      <c r="AH233" s="77"/>
      <c r="AI233" s="77"/>
      <c r="AJ233" s="77"/>
      <c r="AK233" s="77"/>
      <c r="AL233" s="77"/>
    </row>
    <row r="234" ht="18.0" customHeight="1">
      <c r="A234" s="7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  <c r="AA234" s="77"/>
      <c r="AB234" s="77"/>
      <c r="AC234" s="77"/>
      <c r="AD234" s="77"/>
      <c r="AE234" s="77"/>
      <c r="AF234" s="77"/>
      <c r="AG234" s="77"/>
      <c r="AH234" s="77"/>
      <c r="AI234" s="77"/>
      <c r="AJ234" s="77"/>
      <c r="AK234" s="77"/>
      <c r="AL234" s="77"/>
    </row>
    <row r="235" ht="18.0" customHeight="1">
      <c r="A235" s="7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  <c r="AC235" s="77"/>
      <c r="AD235" s="77"/>
      <c r="AE235" s="77"/>
      <c r="AF235" s="77"/>
      <c r="AG235" s="77"/>
      <c r="AH235" s="77"/>
      <c r="AI235" s="77"/>
      <c r="AJ235" s="77"/>
      <c r="AK235" s="77"/>
      <c r="AL235" s="77"/>
    </row>
    <row r="236" ht="18.0" customHeight="1">
      <c r="A236" s="7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  <c r="AD236" s="77"/>
      <c r="AE236" s="77"/>
      <c r="AF236" s="77"/>
      <c r="AG236" s="77"/>
      <c r="AH236" s="77"/>
      <c r="AI236" s="77"/>
      <c r="AJ236" s="77"/>
      <c r="AK236" s="77"/>
      <c r="AL236" s="77"/>
    </row>
    <row r="237" ht="18.0" customHeight="1">
      <c r="A237" s="7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77"/>
      <c r="AB237" s="77"/>
      <c r="AC237" s="77"/>
      <c r="AD237" s="77"/>
      <c r="AE237" s="77"/>
      <c r="AF237" s="77"/>
      <c r="AG237" s="77"/>
      <c r="AH237" s="77"/>
      <c r="AI237" s="77"/>
      <c r="AJ237" s="77"/>
      <c r="AK237" s="77"/>
      <c r="AL237" s="77"/>
    </row>
    <row r="238" ht="18.0" customHeight="1">
      <c r="A238" s="7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  <c r="AK238" s="77"/>
      <c r="AL238" s="77"/>
    </row>
    <row r="239" ht="18.0" customHeight="1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  <c r="AK239" s="77"/>
      <c r="AL239" s="77"/>
    </row>
    <row r="240" ht="18.0" customHeight="1">
      <c r="A240" s="7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  <c r="AK240" s="77"/>
      <c r="AL240" s="77"/>
    </row>
    <row r="241" ht="18.0" customHeight="1">
      <c r="A241" s="7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  <c r="AA241" s="77"/>
      <c r="AB241" s="77"/>
      <c r="AC241" s="77"/>
      <c r="AD241" s="77"/>
      <c r="AE241" s="77"/>
      <c r="AF241" s="77"/>
      <c r="AG241" s="77"/>
      <c r="AH241" s="77"/>
      <c r="AI241" s="77"/>
      <c r="AJ241" s="77"/>
      <c r="AK241" s="77"/>
      <c r="AL241" s="77"/>
    </row>
    <row r="242" ht="18.0" customHeight="1">
      <c r="A242" s="7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  <c r="AA242" s="77"/>
      <c r="AB242" s="77"/>
      <c r="AC242" s="77"/>
      <c r="AD242" s="77"/>
      <c r="AE242" s="77"/>
      <c r="AF242" s="77"/>
      <c r="AG242" s="77"/>
      <c r="AH242" s="77"/>
      <c r="AI242" s="77"/>
      <c r="AJ242" s="77"/>
      <c r="AK242" s="77"/>
      <c r="AL242" s="77"/>
    </row>
    <row r="243" ht="18.0" customHeight="1">
      <c r="A243" s="7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  <c r="AA243" s="77"/>
      <c r="AB243" s="77"/>
      <c r="AC243" s="77"/>
      <c r="AD243" s="77"/>
      <c r="AE243" s="77"/>
      <c r="AF243" s="77"/>
      <c r="AG243" s="77"/>
      <c r="AH243" s="77"/>
      <c r="AI243" s="77"/>
      <c r="AJ243" s="77"/>
      <c r="AK243" s="77"/>
      <c r="AL243" s="77"/>
    </row>
    <row r="244" ht="18.0" customHeight="1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  <c r="AC244" s="77"/>
      <c r="AD244" s="77"/>
      <c r="AE244" s="77"/>
      <c r="AF244" s="77"/>
      <c r="AG244" s="77"/>
      <c r="AH244" s="77"/>
      <c r="AI244" s="77"/>
      <c r="AJ244" s="77"/>
      <c r="AK244" s="77"/>
      <c r="AL244" s="77"/>
    </row>
    <row r="245" ht="18.0" customHeight="1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  <c r="AA245" s="77"/>
      <c r="AB245" s="77"/>
      <c r="AC245" s="77"/>
      <c r="AD245" s="77"/>
      <c r="AE245" s="77"/>
      <c r="AF245" s="77"/>
      <c r="AG245" s="77"/>
      <c r="AH245" s="77"/>
      <c r="AI245" s="77"/>
      <c r="AJ245" s="77"/>
      <c r="AK245" s="77"/>
      <c r="AL245" s="77"/>
    </row>
    <row r="246" ht="18.0" customHeight="1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  <c r="AA246" s="77"/>
      <c r="AB246" s="77"/>
      <c r="AC246" s="77"/>
      <c r="AD246" s="77"/>
      <c r="AE246" s="77"/>
      <c r="AF246" s="77"/>
      <c r="AG246" s="77"/>
      <c r="AH246" s="77"/>
      <c r="AI246" s="77"/>
      <c r="AJ246" s="77"/>
      <c r="AK246" s="77"/>
      <c r="AL246" s="77"/>
    </row>
    <row r="247" ht="18.0" customHeight="1">
      <c r="A247" s="7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  <c r="AA247" s="77"/>
      <c r="AB247" s="77"/>
      <c r="AC247" s="77"/>
      <c r="AD247" s="77"/>
      <c r="AE247" s="77"/>
      <c r="AF247" s="77"/>
      <c r="AG247" s="77"/>
      <c r="AH247" s="77"/>
      <c r="AI247" s="77"/>
      <c r="AJ247" s="77"/>
      <c r="AK247" s="77"/>
      <c r="AL247" s="77"/>
    </row>
    <row r="248" ht="18.0" customHeight="1">
      <c r="A248" s="7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</row>
    <row r="249" ht="18.0" customHeight="1">
      <c r="A249" s="7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</row>
    <row r="250" ht="18.0" customHeight="1">
      <c r="A250" s="7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  <c r="AL250" s="77"/>
    </row>
    <row r="251" ht="18.0" customHeight="1">
      <c r="A251" s="7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  <c r="AL251" s="77"/>
    </row>
    <row r="252" ht="18.0" customHeight="1">
      <c r="A252" s="77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</row>
    <row r="253" ht="18.0" customHeight="1">
      <c r="A253" s="77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</row>
    <row r="254" ht="18.0" customHeight="1">
      <c r="A254" s="7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</row>
    <row r="255" ht="18.0" customHeight="1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</row>
    <row r="256" ht="18.0" customHeight="1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  <c r="AL256" s="77"/>
    </row>
    <row r="257" ht="18.0" customHeight="1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  <c r="AL257" s="77"/>
    </row>
    <row r="258" ht="18.0" customHeight="1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  <c r="AL258" s="77"/>
    </row>
    <row r="259" ht="18.0" customHeight="1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</row>
    <row r="260" ht="18.0" customHeight="1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  <c r="AL260" s="77"/>
    </row>
    <row r="261" ht="18.0" customHeight="1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  <c r="AF261" s="77"/>
      <c r="AG261" s="77"/>
      <c r="AH261" s="77"/>
      <c r="AI261" s="77"/>
      <c r="AJ261" s="77"/>
      <c r="AK261" s="77"/>
      <c r="AL261" s="77"/>
    </row>
    <row r="262" ht="18.0" customHeight="1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  <c r="AL262" s="77"/>
    </row>
    <row r="263" ht="18.0" customHeight="1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  <c r="AL263" s="77"/>
    </row>
    <row r="264" ht="18.0" customHeight="1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</row>
    <row r="265" ht="18.0" customHeight="1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</row>
    <row r="266" ht="18.0" customHeight="1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</row>
    <row r="267" ht="18.0" customHeight="1">
      <c r="A267" s="7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</row>
    <row r="268" ht="18.0" customHeight="1">
      <c r="A268" s="7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7"/>
      <c r="AE268" s="77"/>
      <c r="AF268" s="77"/>
      <c r="AG268" s="77"/>
      <c r="AH268" s="77"/>
      <c r="AI268" s="77"/>
      <c r="AJ268" s="77"/>
      <c r="AK268" s="77"/>
      <c r="AL268" s="77"/>
    </row>
    <row r="269" ht="18.0" customHeight="1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  <c r="AD269" s="77"/>
      <c r="AE269" s="77"/>
      <c r="AF269" s="77"/>
      <c r="AG269" s="77"/>
      <c r="AH269" s="77"/>
      <c r="AI269" s="77"/>
      <c r="AJ269" s="77"/>
      <c r="AK269" s="77"/>
      <c r="AL269" s="77"/>
    </row>
    <row r="270" ht="18.0" customHeight="1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  <c r="AL270" s="77"/>
    </row>
    <row r="271" ht="18.0" customHeight="1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</row>
    <row r="272" ht="18.0" customHeight="1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  <c r="AK272" s="77"/>
      <c r="AL272" s="77"/>
    </row>
    <row r="273" ht="18.0" customHeight="1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</row>
    <row r="274" ht="18.0" customHeight="1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</row>
    <row r="275" ht="18.0" customHeight="1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</row>
    <row r="276" ht="18.0" customHeight="1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</row>
    <row r="277" ht="18.0" customHeight="1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</row>
    <row r="278" ht="18.0" customHeight="1">
      <c r="A278" s="7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</row>
    <row r="279" ht="18.0" customHeight="1">
      <c r="A279" s="7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  <c r="AK279" s="77"/>
      <c r="AL279" s="77"/>
    </row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H2:J2"/>
    <mergeCell ref="B68:F68"/>
  </mergeCells>
  <printOptions/>
  <pageMargins bottom="0.3" footer="0.0" header="0.0" left="0.3" right="0.3" top="0.3"/>
  <pageSetup fitToHeight="0" paperSize="9" orientation="landscape"/>
  <drawing r:id="rId1"/>
  <tableParts count="2"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F7F7F"/>
    <pageSetUpPr fitToPage="1"/>
  </sheetPr>
  <sheetViews>
    <sheetView showGridLines="0" workbookViewId="0"/>
  </sheetViews>
  <sheetFormatPr customHeight="1" defaultColWidth="12.63" defaultRowHeight="15.0"/>
  <cols>
    <col customWidth="1" min="1" max="1" width="2.88"/>
    <col customWidth="1" min="2" max="2" width="24.75"/>
    <col customWidth="1" min="3" max="3" width="28.75"/>
    <col customWidth="1" min="4" max="4" width="29.63"/>
    <col customWidth="1" min="5" max="5" width="5.25"/>
    <col customWidth="1" min="6" max="6" width="15.5"/>
    <col customWidth="1" min="7" max="7" width="55.0"/>
    <col customWidth="1" min="8" max="8" width="2.88"/>
    <col customWidth="1" min="9" max="38" width="9.5"/>
  </cols>
  <sheetData>
    <row r="1" ht="32.2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ht="49.5" customHeight="1">
      <c r="A2" s="142"/>
      <c r="B2" s="2" t="s">
        <v>90</v>
      </c>
      <c r="C2" s="142"/>
      <c r="D2" s="143"/>
      <c r="E2" s="144"/>
      <c r="F2" s="142"/>
      <c r="G2" s="145" t="s">
        <v>91</v>
      </c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</row>
    <row r="3" ht="10.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ht="12.0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ht="42.75" customHeight="1">
      <c r="A5" s="10"/>
      <c r="B5" s="146" t="s">
        <v>92</v>
      </c>
      <c r="C5" s="147" t="s">
        <v>93</v>
      </c>
      <c r="D5" s="148">
        <v>2.3677E7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ht="48.75" customHeight="1">
      <c r="A6" s="10"/>
      <c r="C6" s="147" t="s">
        <v>94</v>
      </c>
      <c r="D6" s="148">
        <v>1.18385E7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ht="47.25" customHeight="1">
      <c r="A7" s="10"/>
      <c r="C7" s="147" t="s">
        <v>95</v>
      </c>
      <c r="D7" s="149">
        <v>200.0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ht="33.75" customHeight="1">
      <c r="A8" s="10"/>
      <c r="C8" s="150" t="s">
        <v>96</v>
      </c>
      <c r="D8" s="151">
        <f>SUM(D5:D6)/D7</f>
        <v>177577.5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ht="12.0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ht="59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ht="29.25" customHeight="1">
      <c r="A11" s="10"/>
      <c r="B11" s="152" t="s">
        <v>97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ht="15.75" customHeight="1">
      <c r="A12" s="10"/>
      <c r="E12" s="153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ht="15.75" customHeight="1">
      <c r="A13" s="10"/>
      <c r="E13" s="154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ht="44.25" customHeight="1">
      <c r="A14" s="10"/>
      <c r="B14" s="146" t="s">
        <v>98</v>
      </c>
      <c r="C14" s="147" t="s">
        <v>99</v>
      </c>
      <c r="D14" s="148">
        <v>495950.0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ht="44.25" customHeight="1">
      <c r="A15" s="10"/>
      <c r="C15" s="147" t="s">
        <v>100</v>
      </c>
      <c r="D15" s="155">
        <v>3.0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ht="44.25" customHeight="1">
      <c r="A16" s="10"/>
      <c r="C16" s="156" t="s">
        <v>101</v>
      </c>
      <c r="D16" s="157">
        <f>D14*D15</f>
        <v>1487850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ht="12.0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ht="32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ht="33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ht="55.5" customHeight="1">
      <c r="A20" s="10"/>
      <c r="B20" s="152" t="s">
        <v>102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ht="12.0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ht="12.0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ht="45.75" customHeight="1">
      <c r="A23" s="10"/>
      <c r="B23" s="146" t="s">
        <v>103</v>
      </c>
      <c r="C23" s="158" t="s">
        <v>96</v>
      </c>
      <c r="D23" s="148">
        <f>SUM(D5:D6)/D7</f>
        <v>177577.5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ht="45.75" customHeight="1">
      <c r="A24" s="10"/>
      <c r="C24" s="158" t="s">
        <v>104</v>
      </c>
      <c r="D24" s="148">
        <f>D14*D15</f>
        <v>1487850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ht="45.75" customHeight="1">
      <c r="A25" s="10"/>
      <c r="C25" s="159" t="s">
        <v>105</v>
      </c>
      <c r="D25" s="160">
        <f>D24/D23</f>
        <v>8.378595261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ht="12.0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ht="12.0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ht="12.0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ht="12.0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ht="12.0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ht="12.0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ht="12.0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ht="12.0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ht="12.0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ht="12.0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ht="12.0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ht="12.0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ht="12.0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ht="12.0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ht="12.0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ht="12.0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ht="12.0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ht="12.0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ht="12.0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ht="12.0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ht="12.0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ht="12.0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ht="12.0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ht="12.0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ht="12.0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ht="12.0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ht="12.0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ht="12.0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ht="12.0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ht="12.0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ht="12.0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ht="12.0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ht="12.0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ht="12.0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ht="12.0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ht="12.0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ht="12.0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ht="12.0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ht="12.0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ht="12.0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ht="12.0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ht="12.0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ht="12.0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ht="12.0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ht="12.0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ht="12.0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ht="12.0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ht="12.0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ht="12.0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ht="12.0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ht="12.0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ht="12.0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ht="12.0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ht="12.0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ht="12.0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ht="12.0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ht="12.0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ht="12.0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ht="12.0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ht="12.0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ht="12.0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ht="12.0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ht="12.0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ht="12.0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ht="12.0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ht="12.0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ht="12.0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ht="12.0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ht="12.0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ht="12.0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ht="12.0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ht="12.0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ht="12.0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ht="12.0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ht="12.0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ht="12.0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ht="12.0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ht="12.0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ht="12.0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ht="12.0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ht="12.0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ht="12.0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ht="12.0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ht="12.0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ht="12.0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ht="12.0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ht="12.0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ht="12.0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ht="12.0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ht="12.0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ht="12.0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ht="12.0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ht="12.0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ht="12.0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ht="12.0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ht="12.0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ht="12.0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ht="12.0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ht="12.0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ht="12.0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ht="12.0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ht="12.0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ht="12.0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ht="12.0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ht="12.0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ht="12.0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ht="12.0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ht="12.0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ht="12.0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ht="12.0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ht="12.0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ht="12.0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ht="12.0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ht="12.0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ht="12.0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ht="12.0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ht="12.0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ht="12.0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ht="12.0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ht="12.0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ht="12.0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ht="12.0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ht="12.0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ht="12.0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ht="12.0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ht="12.0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ht="12.0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ht="12.0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ht="12.0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ht="12.0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ht="12.0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ht="12.0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ht="12.0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ht="12.0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ht="12.0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ht="12.0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ht="12.0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ht="12.0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ht="12.0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ht="12.0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ht="12.0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ht="12.0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ht="12.0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ht="12.0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ht="12.0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ht="12.0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ht="12.0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ht="12.0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ht="12.0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ht="12.0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ht="12.0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ht="12.0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ht="12.0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ht="12.0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ht="12.0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ht="12.0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ht="12.0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ht="12.0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ht="12.0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ht="12.0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ht="12.0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ht="12.0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ht="12.0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ht="12.0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ht="12.0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ht="12.0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ht="12.0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ht="12.0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ht="12.0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ht="12.0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ht="12.0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ht="12.0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5:B8"/>
    <mergeCell ref="B14:B16"/>
    <mergeCell ref="B23:B25"/>
  </mergeCells>
  <hyperlinks>
    <hyperlink r:id="rId1" ref="G2"/>
  </hyperlinks>
  <printOptions/>
  <pageMargins bottom="0.3" footer="0.0" header="0.0" left="0.3" right="0.3" top="0.3"/>
  <pageSetup fitToHeight="0" orientation="landscape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F7F7F"/>
    <pageSetUpPr fitToPage="1"/>
  </sheetPr>
  <sheetViews>
    <sheetView showGridLines="0" workbookViewId="0"/>
  </sheetViews>
  <sheetFormatPr customHeight="1" defaultColWidth="12.63" defaultRowHeight="15.0"/>
  <cols>
    <col customWidth="1" min="1" max="1" width="2.88"/>
    <col customWidth="1" min="2" max="2" width="24.75"/>
    <col customWidth="1" min="3" max="3" width="28.75"/>
    <col customWidth="1" min="4" max="4" width="29.63"/>
    <col customWidth="1" min="5" max="5" width="5.25"/>
    <col customWidth="1" min="6" max="6" width="35.25"/>
    <col customWidth="1" min="7" max="7" width="36.25"/>
    <col customWidth="1" min="8" max="8" width="2.88"/>
    <col customWidth="1" min="9" max="38" width="9.5"/>
  </cols>
  <sheetData>
    <row r="1" ht="49.5" customHeight="1">
      <c r="A1" s="142"/>
      <c r="B1" s="8"/>
      <c r="C1" s="142"/>
      <c r="D1" s="143"/>
      <c r="E1" s="144"/>
      <c r="F1" s="142"/>
      <c r="G1" s="161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</row>
    <row r="2" ht="49.5" customHeight="1">
      <c r="A2" s="142"/>
      <c r="B2" s="2" t="s">
        <v>90</v>
      </c>
      <c r="C2" s="142"/>
      <c r="D2" s="143"/>
      <c r="E2" s="144"/>
      <c r="F2" s="142"/>
      <c r="G2" s="145" t="s">
        <v>91</v>
      </c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</row>
    <row r="3" ht="10.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ht="12.0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ht="42.75" customHeight="1">
      <c r="A5" s="10"/>
      <c r="B5" s="146" t="s">
        <v>92</v>
      </c>
      <c r="C5" s="147" t="s">
        <v>93</v>
      </c>
      <c r="D5" s="148">
        <v>2.3677E7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ht="48.75" customHeight="1">
      <c r="A6" s="10"/>
      <c r="C6" s="147" t="s">
        <v>94</v>
      </c>
      <c r="D6" s="148">
        <v>1.18385E7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ht="47.25" customHeight="1">
      <c r="A7" s="10"/>
      <c r="C7" s="147" t="s">
        <v>95</v>
      </c>
      <c r="D7" s="149">
        <v>200.0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ht="33.75" customHeight="1">
      <c r="A8" s="10"/>
      <c r="C8" s="150" t="s">
        <v>96</v>
      </c>
      <c r="D8" s="151">
        <f>SUM(D5:D6)/D7</f>
        <v>177577.5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ht="12.0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ht="59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ht="29.25" customHeight="1">
      <c r="A11" s="10"/>
      <c r="B11" s="152" t="s">
        <v>97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ht="15.75" customHeight="1">
      <c r="A12" s="10"/>
      <c r="E12" s="153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ht="15.75" customHeight="1">
      <c r="A13" s="10"/>
      <c r="E13" s="154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ht="44.25" customHeight="1">
      <c r="A14" s="10"/>
      <c r="B14" s="146" t="s">
        <v>98</v>
      </c>
      <c r="C14" s="147" t="s">
        <v>99</v>
      </c>
      <c r="D14" s="148">
        <v>495950.0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ht="44.25" customHeight="1">
      <c r="A15" s="10"/>
      <c r="C15" s="147" t="s">
        <v>100</v>
      </c>
      <c r="D15" s="155">
        <v>3.0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ht="44.25" customHeight="1">
      <c r="A16" s="10"/>
      <c r="C16" s="156" t="s">
        <v>101</v>
      </c>
      <c r="D16" s="157">
        <f>D14*D15</f>
        <v>1487850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ht="12.0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ht="32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ht="33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ht="55.5" customHeight="1">
      <c r="A20" s="10"/>
      <c r="B20" s="152" t="s">
        <v>102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ht="12.0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ht="12.0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ht="45.75" customHeight="1">
      <c r="A23" s="10"/>
      <c r="B23" s="146" t="s">
        <v>103</v>
      </c>
      <c r="C23" s="158" t="s">
        <v>96</v>
      </c>
      <c r="D23" s="148">
        <f>SUM(D5:D6)/D7</f>
        <v>177577.5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ht="45.75" customHeight="1">
      <c r="A24" s="10"/>
      <c r="C24" s="158" t="s">
        <v>104</v>
      </c>
      <c r="D24" s="148">
        <f>D14*D15</f>
        <v>1487850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ht="45.75" customHeight="1">
      <c r="A25" s="10"/>
      <c r="C25" s="159" t="s">
        <v>105</v>
      </c>
      <c r="D25" s="160">
        <f>D24/D23</f>
        <v>8.378595261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ht="12.0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ht="12.0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ht="12.0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ht="12.0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ht="12.0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ht="12.0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ht="12.0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ht="12.0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ht="12.0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ht="12.0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ht="12.0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ht="12.0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ht="12.0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ht="12.0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ht="12.0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ht="12.0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ht="12.0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ht="12.0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ht="12.0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ht="12.0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ht="12.0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ht="12.0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ht="12.0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ht="12.0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ht="12.0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ht="12.0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ht="12.0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ht="12.0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ht="12.0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ht="12.0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ht="12.0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ht="12.0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ht="12.0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ht="12.0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ht="12.0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ht="12.0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ht="12.0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ht="12.0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ht="12.0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ht="12.0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ht="12.0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ht="12.0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ht="12.0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ht="12.0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ht="12.0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ht="12.0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ht="12.0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ht="12.0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ht="12.0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ht="12.0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ht="12.0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ht="12.0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ht="12.0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ht="12.0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ht="12.0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ht="12.0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ht="12.0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ht="12.0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ht="12.0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ht="12.0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ht="12.0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ht="12.0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ht="12.0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ht="12.0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ht="12.0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ht="12.0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ht="12.0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ht="12.0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ht="12.0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ht="12.0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ht="12.0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ht="12.0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ht="12.0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ht="12.0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ht="12.0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ht="12.0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ht="12.0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ht="12.0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ht="12.0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ht="12.0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ht="12.0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ht="12.0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ht="12.0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ht="12.0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ht="12.0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ht="12.0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ht="12.0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ht="12.0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ht="12.0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ht="12.0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ht="12.0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ht="12.0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ht="12.0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ht="12.0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ht="12.0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ht="12.0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ht="12.0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ht="12.0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ht="12.0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ht="12.0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ht="12.0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ht="12.0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ht="12.0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ht="12.0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ht="12.0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ht="12.0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ht="12.0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ht="12.0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ht="12.0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ht="12.0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ht="12.0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ht="12.0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ht="12.0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ht="12.0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ht="12.0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ht="12.0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ht="12.0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ht="12.0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ht="12.0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ht="12.0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ht="12.0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ht="12.0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ht="12.0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ht="12.0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ht="12.0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ht="12.0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ht="12.0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ht="12.0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ht="12.0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ht="12.0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ht="12.0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ht="12.0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ht="12.0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ht="12.0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ht="12.0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ht="12.0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ht="12.0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ht="12.0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ht="12.0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ht="12.0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ht="12.0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ht="12.0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ht="12.0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ht="12.0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ht="12.0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ht="12.0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ht="12.0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ht="12.0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ht="12.0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ht="12.0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ht="12.0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ht="12.0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ht="12.0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ht="12.0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ht="12.0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ht="12.0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ht="12.0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ht="12.0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ht="12.0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ht="12.0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ht="12.0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ht="12.0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ht="12.0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ht="12.0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ht="12.0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ht="12.0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ht="12.0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ht="12.0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ht="12.0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ht="12.0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ht="12.0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ht="12.0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5:B8"/>
    <mergeCell ref="B14:B16"/>
    <mergeCell ref="B23:B25"/>
  </mergeCells>
  <hyperlinks>
    <hyperlink r:id="rId1" ref="G2"/>
  </hyperlinks>
  <printOptions/>
  <pageMargins bottom="0.3" footer="0.0" header="0.0" left="0.3" right="0.3" top="0.3"/>
  <pageSetup fitToHeight="0" orientation="landscape"/>
  <drawing r:id="rId2"/>
</worksheet>
</file>