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ngHop" sheetId="1" state="visible" r:id="rId1"/>
    <sheet xmlns:r="http://schemas.openxmlformats.org/officeDocument/2006/relationships" name="TheoBoPhan" sheetId="2" state="visible" r:id="rId2"/>
    <sheet xmlns:r="http://schemas.openxmlformats.org/officeDocument/2006/relationships" name="KyHieu" sheetId="3" state="visible" r:id="rId3"/>
    <sheet xmlns:r="http://schemas.openxmlformats.org/officeDocument/2006/relationships" name="TyLeLamThem" sheetId="4" state="visible" r:id="rId4"/>
    <sheet xmlns:r="http://schemas.openxmlformats.org/officeDocument/2006/relationships" name="HuongDan" sheetId="5" state="visible" r:id="rId5"/>
  </sheets>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b val="1"/>
      <color rgb="001F3864"/>
      <sz val="15"/>
    </font>
    <font>
      <b val="1"/>
      <color rgb="00595959"/>
      <sz val="10"/>
    </font>
    <font>
      <i val="1"/>
      <color rgb="00808080"/>
      <sz val="9"/>
    </font>
    <font>
      <b val="1"/>
      <color rgb="001F3864"/>
      <sz val="9"/>
    </font>
    <font>
      <sz val="9"/>
    </font>
    <font>
      <b val="1"/>
      <color rgb="001F3864"/>
      <sz val="10"/>
    </font>
    <font>
      <b val="1"/>
      <sz val="9"/>
    </font>
    <font>
      <i val="1"/>
      <sz val="9"/>
    </font>
    <font>
      <i val="1"/>
      <sz val="8"/>
    </font>
    <font>
      <sz val="10"/>
    </font>
    <font>
      <b val="1"/>
      <sz val="10"/>
    </font>
    <font>
      <i val="1"/>
      <color rgb="00C00000"/>
      <sz val="9"/>
    </font>
    <font>
      <b val="1"/>
      <color rgb="001F3864"/>
      <sz val="13"/>
    </font>
    <font>
      <b val="1"/>
      <color rgb="001F3864"/>
      <sz val="11"/>
    </font>
    <font>
      <name val="Consolas"/>
      <sz val="10"/>
    </font>
    <font>
      <b val="1"/>
      <color rgb="001F3864"/>
      <sz val="14"/>
    </font>
  </fonts>
  <fills count="4">
    <fill>
      <patternFill/>
    </fill>
    <fill>
      <patternFill patternType="gray125"/>
    </fill>
    <fill>
      <patternFill patternType="solid">
        <fgColor rgb="00D9E2F3"/>
      </patternFill>
    </fill>
    <fill>
      <patternFill patternType="solid">
        <fgColor rgb="00E2EFDA"/>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0" borderId="0" applyAlignment="1" pivotButton="0" quotePrefix="0" xfId="0">
      <alignment horizontal="center" vertical="center" wrapText="1"/>
    </xf>
    <xf numFmtId="0" fontId="4" fillId="2" borderId="1" applyAlignment="1" pivotButton="0" quotePrefix="0" xfId="0">
      <alignment horizontal="center" vertical="center" wrapText="1"/>
    </xf>
    <xf numFmtId="0" fontId="5" fillId="0" borderId="1" applyAlignment="1" pivotButton="0" quotePrefix="0" xfId="0">
      <alignment horizontal="center" vertical="center"/>
    </xf>
    <xf numFmtId="0" fontId="5" fillId="0" borderId="1" applyAlignment="1" pivotButton="0" quotePrefix="0" xfId="0">
      <alignment horizontal="general" vertical="center"/>
    </xf>
    <xf numFmtId="3" fontId="5" fillId="0" borderId="1" applyAlignment="1" pivotButton="0" quotePrefix="0" xfId="0">
      <alignment horizontal="general" vertical="center"/>
    </xf>
    <xf numFmtId="0" fontId="6" fillId="0" borderId="0" pivotButton="0" quotePrefix="0" xfId="0"/>
    <xf numFmtId="0" fontId="7" fillId="3" borderId="1" applyAlignment="1" pivotButton="0" quotePrefix="0" xfId="0">
      <alignment horizontal="center"/>
    </xf>
    <xf numFmtId="3" fontId="7" fillId="3" borderId="1" applyAlignment="1" pivotButton="0" quotePrefix="0" xfId="0">
      <alignment horizontal="center"/>
    </xf>
    <xf numFmtId="0" fontId="8" fillId="0" borderId="0" pivotButton="0" quotePrefix="0" xfId="0"/>
    <xf numFmtId="0" fontId="7" fillId="0" borderId="0" applyAlignment="1" pivotButton="0" quotePrefix="0" xfId="0">
      <alignment horizontal="center"/>
    </xf>
    <xf numFmtId="0" fontId="9" fillId="0" borderId="0" applyAlignment="1" pivotButton="0" quotePrefix="0" xfId="0">
      <alignment horizontal="center"/>
    </xf>
    <xf numFmtId="0" fontId="10" fillId="0" borderId="1" pivotButton="0" quotePrefix="0" xfId="0"/>
    <xf numFmtId="0" fontId="10" fillId="0" borderId="1" applyAlignment="1" pivotButton="0" quotePrefix="0" xfId="0">
      <alignment horizontal="center"/>
    </xf>
    <xf numFmtId="3" fontId="10" fillId="0" borderId="1" applyAlignment="1" pivotButton="0" quotePrefix="0" xfId="0">
      <alignment horizontal="center"/>
    </xf>
    <xf numFmtId="0" fontId="11" fillId="3" borderId="1" applyAlignment="1" pivotButton="0" quotePrefix="0" xfId="0">
      <alignment horizontal="center"/>
    </xf>
    <xf numFmtId="3" fontId="11" fillId="3" borderId="1" applyAlignment="1" pivotButton="0" quotePrefix="0" xfId="0">
      <alignment horizontal="center"/>
    </xf>
    <xf numFmtId="0" fontId="12" fillId="0" borderId="0" pivotButton="0" quotePrefix="0" xfId="0"/>
    <xf numFmtId="0" fontId="13" fillId="0" borderId="0" pivotButton="0" quotePrefix="0" xfId="0"/>
    <xf numFmtId="0" fontId="3" fillId="0" borderId="0" pivotButton="0" quotePrefix="0" xfId="0"/>
    <xf numFmtId="0" fontId="6" fillId="2" borderId="1" applyAlignment="1" pivotButton="0" quotePrefix="0" xfId="0">
      <alignment horizontal="center" vertical="center"/>
    </xf>
    <xf numFmtId="0" fontId="14" fillId="0" borderId="0" pivotButton="0" quotePrefix="0" xfId="0"/>
    <xf numFmtId="0" fontId="10" fillId="0" borderId="0" pivotButton="0" quotePrefix="0" xfId="0"/>
    <xf numFmtId="0" fontId="11" fillId="0" borderId="1" applyAlignment="1" pivotButton="0" quotePrefix="0" xfId="0">
      <alignment horizontal="center"/>
    </xf>
    <xf numFmtId="0" fontId="15" fillId="0" borderId="0" pivotButton="0" quotePrefix="0" xfId="0"/>
    <xf numFmtId="0" fontId="16" fillId="0" borderId="0" pivotButton="0" quotePrefix="0" xfId="0"/>
    <xf numFmtId="0" fontId="14" fillId="0"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dxfs count="3">
    <dxf>
      <fill>
        <patternFill patternType="solid">
          <fgColor rgb="00FFC7CE"/>
        </patternFill>
      </fill>
    </dxf>
    <dxf>
      <fill>
        <patternFill patternType="solid">
          <fgColor rgb="00FFEB9C"/>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209"/>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10" customWidth="1" min="3" max="3"/>
    <col width="24" customWidth="1" min="4" max="4"/>
    <col width="18" customWidth="1" min="5" max="5"/>
    <col width="14" customWidth="1" min="6" max="6"/>
    <col width="9" customWidth="1" min="7" max="7"/>
    <col width="8" customWidth="1" min="8" max="8"/>
    <col width="13" customWidth="1" min="9" max="9"/>
    <col width="12" customWidth="1" min="10" max="10"/>
    <col width="12" customWidth="1" min="11" max="11"/>
    <col width="12" customWidth="1" min="12" max="12"/>
    <col width="11" customWidth="1" min="13" max="13"/>
    <col width="10" customWidth="1" min="14" max="14"/>
    <col width="11" customWidth="1" min="15" max="15"/>
    <col width="11" customWidth="1" min="16" max="16"/>
    <col width="11" customWidth="1" min="17" max="17"/>
    <col width="11" customWidth="1" min="18" max="18"/>
    <col width="11" customWidth="1" min="19" max="19"/>
    <col width="11" customWidth="1" min="20" max="20"/>
    <col width="12" customWidth="1" min="21" max="21"/>
    <col width="15" customWidth="1" min="22" max="22"/>
    <col width="20" customWidth="1" min="23" max="23"/>
    <col width="22" customWidth="1" min="24" max="24"/>
  </cols>
  <sheetData>
    <row r="1" ht="26" customHeight="1">
      <c r="A1" s="1" t="inlineStr">
        <is>
          <t>BẢNG TỔNG HỢP CHẤM CÔNG TOÀN CÔNG TY</t>
        </is>
      </c>
    </row>
    <row r="2" ht="18" customHeight="1">
      <c r="A2" s="2" t="inlineStr">
        <is>
          <t>Tháng ......... năm .........     Đơn vị: ..................................</t>
        </is>
      </c>
    </row>
    <row r="3" ht="24" customHeight="1">
      <c r="A3" s="3" t="inlineStr">
        <is>
          <t>Biểu mẫu tham khảo do Arito biên soạn - arito.vn. Từ 01/01/2026 Thông tư 99/2025/TT-BTC thay thế Thông tư 200/2014/TT-BTC, doanh nghiệp được tự thiết kế biểu mẫu chứng từ nếu đảm bảo yêu cầu tại Điều 16 Luật Kế toán và ghi nhận trong sổ tay kế toán của đơn vị. Bảng này là đầu vào cho Bảng thanh toán tiền lương (Mẫu 01-LĐTL, Phụ lục I Thông tư 99/2025/TT-BTC).</t>
        </is>
      </c>
    </row>
    <row r="4" ht="44" customHeight="1">
      <c r="A4" s="4" t="inlineStr">
        <is>
          <t>STT</t>
        </is>
      </c>
      <c r="B4" s="4" t="inlineStr">
        <is>
          <t>Bộ phận</t>
        </is>
      </c>
      <c r="C4" s="4" t="inlineStr">
        <is>
          <t>Mã NV</t>
        </is>
      </c>
      <c r="D4" s="4" t="inlineStr">
        <is>
          <t>Họ và tên</t>
        </is>
      </c>
      <c r="E4" s="4" t="inlineStr">
        <is>
          <t>Chức danh</t>
        </is>
      </c>
      <c r="F4" s="4" t="inlineStr">
        <is>
          <t>Lương cơ bản</t>
        </is>
      </c>
      <c r="G4" s="4" t="inlineStr">
        <is>
          <t>Ngày công
chuẩn</t>
        </is>
      </c>
      <c r="H4" s="4" t="inlineStr">
        <is>
          <t>Giờ
mỗi ngày</t>
        </is>
      </c>
      <c r="I4" s="4" t="inlineStr">
        <is>
          <t>Đơn giá
tiền lương giờ</t>
        </is>
      </c>
      <c r="J4" s="4" t="inlineStr">
        <is>
          <t>Công hưởng
lương thời gian</t>
        </is>
      </c>
      <c r="K4" s="4" t="inlineStr">
        <is>
          <t>Công nghỉ
hưởng lương</t>
        </is>
      </c>
      <c r="L4" s="4" t="inlineStr">
        <is>
          <t>Công nghỉ
không lương</t>
        </is>
      </c>
      <c r="M4" s="4" t="inlineStr">
        <is>
          <t>Công hưởng
BHXH</t>
        </is>
      </c>
      <c r="N4" s="4" t="inlineStr">
        <is>
          <t>Tổng công</t>
        </is>
      </c>
      <c r="O4" s="4" t="inlineStr">
        <is>
          <t>Giờ LT
ngày thường</t>
        </is>
      </c>
      <c r="P4" s="4" t="inlineStr">
        <is>
          <t>Giờ LT
ngày thường
(ban đêm)</t>
        </is>
      </c>
      <c r="Q4" s="4" t="inlineStr">
        <is>
          <t>Giờ LT
ngày nghỉ
hằng tuần</t>
        </is>
      </c>
      <c r="R4" s="4" t="inlineStr">
        <is>
          <t>Giờ LT
ngày lễ tết</t>
        </is>
      </c>
      <c r="S4" s="4" t="inlineStr">
        <is>
          <t>Giờ LT
ngày lễ tết
(ban đêm)</t>
        </is>
      </c>
      <c r="T4" s="4" t="inlineStr">
        <is>
          <t>Tổng giờ LT
trong tháng</t>
        </is>
      </c>
      <c r="U4" s="4" t="inlineStr">
        <is>
          <t>Lũy kế giờ LT
từ đầu năm</t>
        </is>
      </c>
      <c r="V4" s="4" t="inlineStr">
        <is>
          <t>Tiền làm thêm giờ</t>
        </is>
      </c>
      <c r="W4" s="4" t="inlineStr">
        <is>
          <t>Cảnh báo
giới hạn</t>
        </is>
      </c>
      <c r="X4" s="4" t="inlineStr">
        <is>
          <t>Ghi chú</t>
        </is>
      </c>
    </row>
    <row r="5" ht="17" customHeight="1">
      <c r="A5" s="5">
        <f>IF($D5="","",ROW()-4)</f>
        <v/>
      </c>
      <c r="B5" s="6" t="n"/>
      <c r="C5" s="5" t="n"/>
      <c r="D5" s="6" t="n"/>
      <c r="E5" s="6" t="n"/>
      <c r="F5" s="7" t="n"/>
      <c r="G5" s="5" t="n"/>
      <c r="H5" s="5" t="n"/>
      <c r="I5" s="7">
        <f>IF(OR($F5="",$G5="",$H5=""),"",ROUND($F5/($G5*$H5),0))</f>
        <v/>
      </c>
      <c r="J5" s="5" t="n"/>
      <c r="K5" s="5" t="n"/>
      <c r="L5" s="5" t="n"/>
      <c r="M5" s="5" t="n"/>
      <c r="N5" s="5">
        <f>IF($D5="","",SUM($J5:$M5))</f>
        <v/>
      </c>
      <c r="O5" s="5" t="n"/>
      <c r="P5" s="5" t="n"/>
      <c r="Q5" s="5" t="n"/>
      <c r="R5" s="5" t="n"/>
      <c r="S5" s="5" t="n"/>
      <c r="T5" s="5">
        <f>IF(COUNT($O5:$S5)=0,"",SUM($O5:$S5))</f>
        <v/>
      </c>
      <c r="U5" s="5" t="n"/>
      <c r="V5" s="7">
        <f>IF(OR($I5="",$T5=""),"",ROUND($I5*($O5*1.5+$P5*2.1+$Q5*2+$R5*3+$S5*3.9),0))</f>
        <v/>
      </c>
      <c r="W5" s="6">
        <f>IF($T5="","",IF($U5&gt;200,"Vượt trần 200 giờ/năm",IF($T5&gt;40,"Vượt trần 40 giờ/tháng",IF($U5&gt;160,"Sắp chạm trần năm",IF($T5&gt;32,"Sắp chạm trần tháng","")))))</f>
        <v/>
      </c>
      <c r="X5" s="6" t="n"/>
    </row>
    <row r="6" ht="17" customHeight="1">
      <c r="A6" s="5">
        <f>IF($D6="","",ROW()-4)</f>
        <v/>
      </c>
      <c r="B6" s="6" t="n"/>
      <c r="C6" s="5" t="n"/>
      <c r="D6" s="6" t="n"/>
      <c r="E6" s="6" t="n"/>
      <c r="F6" s="7" t="n"/>
      <c r="G6" s="5" t="n"/>
      <c r="H6" s="5" t="n"/>
      <c r="I6" s="7">
        <f>IF(OR($F6="",$G6="",$H6=""),"",ROUND($F6/($G6*$H6),0))</f>
        <v/>
      </c>
      <c r="J6" s="5" t="n"/>
      <c r="K6" s="5" t="n"/>
      <c r="L6" s="5" t="n"/>
      <c r="M6" s="5" t="n"/>
      <c r="N6" s="5">
        <f>IF($D6="","",SUM($J6:$M6))</f>
        <v/>
      </c>
      <c r="O6" s="5" t="n"/>
      <c r="P6" s="5" t="n"/>
      <c r="Q6" s="5" t="n"/>
      <c r="R6" s="5" t="n"/>
      <c r="S6" s="5" t="n"/>
      <c r="T6" s="5">
        <f>IF(COUNT($O6:$S6)=0,"",SUM($O6:$S6))</f>
        <v/>
      </c>
      <c r="U6" s="5" t="n"/>
      <c r="V6" s="7">
        <f>IF(OR($I6="",$T6=""),"",ROUND($I6*($O6*1.5+$P6*2.1+$Q6*2+$R6*3+$S6*3.9),0))</f>
        <v/>
      </c>
      <c r="W6" s="6">
        <f>IF($T6="","",IF($U6&gt;200,"Vượt trần 200 giờ/năm",IF($T6&gt;40,"Vượt trần 40 giờ/tháng",IF($U6&gt;160,"Sắp chạm trần năm",IF($T6&gt;32,"Sắp chạm trần tháng","")))))</f>
        <v/>
      </c>
      <c r="X6" s="6" t="n"/>
    </row>
    <row r="7" ht="17" customHeight="1">
      <c r="A7" s="5">
        <f>IF($D7="","",ROW()-4)</f>
        <v/>
      </c>
      <c r="B7" s="6" t="n"/>
      <c r="C7" s="5" t="n"/>
      <c r="D7" s="6" t="n"/>
      <c r="E7" s="6" t="n"/>
      <c r="F7" s="7" t="n"/>
      <c r="G7" s="5" t="n"/>
      <c r="H7" s="5" t="n"/>
      <c r="I7" s="7">
        <f>IF(OR($F7="",$G7="",$H7=""),"",ROUND($F7/($G7*$H7),0))</f>
        <v/>
      </c>
      <c r="J7" s="5" t="n"/>
      <c r="K7" s="5" t="n"/>
      <c r="L7" s="5" t="n"/>
      <c r="M7" s="5" t="n"/>
      <c r="N7" s="5">
        <f>IF($D7="","",SUM($J7:$M7))</f>
        <v/>
      </c>
      <c r="O7" s="5" t="n"/>
      <c r="P7" s="5" t="n"/>
      <c r="Q7" s="5" t="n"/>
      <c r="R7" s="5" t="n"/>
      <c r="S7" s="5" t="n"/>
      <c r="T7" s="5">
        <f>IF(COUNT($O7:$S7)=0,"",SUM($O7:$S7))</f>
        <v/>
      </c>
      <c r="U7" s="5" t="n"/>
      <c r="V7" s="7">
        <f>IF(OR($I7="",$T7=""),"",ROUND($I7*($O7*1.5+$P7*2.1+$Q7*2+$R7*3+$S7*3.9),0))</f>
        <v/>
      </c>
      <c r="W7" s="6">
        <f>IF($T7="","",IF($U7&gt;200,"Vượt trần 200 giờ/năm",IF($T7&gt;40,"Vượt trần 40 giờ/tháng",IF($U7&gt;160,"Sắp chạm trần năm",IF($T7&gt;32,"Sắp chạm trần tháng","")))))</f>
        <v/>
      </c>
      <c r="X7" s="6" t="n"/>
    </row>
    <row r="8" ht="17" customHeight="1">
      <c r="A8" s="5">
        <f>IF($D8="","",ROW()-4)</f>
        <v/>
      </c>
      <c r="B8" s="6" t="n"/>
      <c r="C8" s="5" t="n"/>
      <c r="D8" s="6" t="n"/>
      <c r="E8" s="6" t="n"/>
      <c r="F8" s="7" t="n"/>
      <c r="G8" s="5" t="n"/>
      <c r="H8" s="5" t="n"/>
      <c r="I8" s="7">
        <f>IF(OR($F8="",$G8="",$H8=""),"",ROUND($F8/($G8*$H8),0))</f>
        <v/>
      </c>
      <c r="J8" s="5" t="n"/>
      <c r="K8" s="5" t="n"/>
      <c r="L8" s="5" t="n"/>
      <c r="M8" s="5" t="n"/>
      <c r="N8" s="5">
        <f>IF($D8="","",SUM($J8:$M8))</f>
        <v/>
      </c>
      <c r="O8" s="5" t="n"/>
      <c r="P8" s="5" t="n"/>
      <c r="Q8" s="5" t="n"/>
      <c r="R8" s="5" t="n"/>
      <c r="S8" s="5" t="n"/>
      <c r="T8" s="5">
        <f>IF(COUNT($O8:$S8)=0,"",SUM($O8:$S8))</f>
        <v/>
      </c>
      <c r="U8" s="5" t="n"/>
      <c r="V8" s="7">
        <f>IF(OR($I8="",$T8=""),"",ROUND($I8*($O8*1.5+$P8*2.1+$Q8*2+$R8*3+$S8*3.9),0))</f>
        <v/>
      </c>
      <c r="W8" s="6">
        <f>IF($T8="","",IF($U8&gt;200,"Vượt trần 200 giờ/năm",IF($T8&gt;40,"Vượt trần 40 giờ/tháng",IF($U8&gt;160,"Sắp chạm trần năm",IF($T8&gt;32,"Sắp chạm trần tháng","")))))</f>
        <v/>
      </c>
      <c r="X8" s="6" t="n"/>
    </row>
    <row r="9" ht="17" customHeight="1">
      <c r="A9" s="5">
        <f>IF($D9="","",ROW()-4)</f>
        <v/>
      </c>
      <c r="B9" s="6" t="n"/>
      <c r="C9" s="5" t="n"/>
      <c r="D9" s="6" t="n"/>
      <c r="E9" s="6" t="n"/>
      <c r="F9" s="7" t="n"/>
      <c r="G9" s="5" t="n"/>
      <c r="H9" s="5" t="n"/>
      <c r="I9" s="7">
        <f>IF(OR($F9="",$G9="",$H9=""),"",ROUND($F9/($G9*$H9),0))</f>
        <v/>
      </c>
      <c r="J9" s="5" t="n"/>
      <c r="K9" s="5" t="n"/>
      <c r="L9" s="5" t="n"/>
      <c r="M9" s="5" t="n"/>
      <c r="N9" s="5">
        <f>IF($D9="","",SUM($J9:$M9))</f>
        <v/>
      </c>
      <c r="O9" s="5" t="n"/>
      <c r="P9" s="5" t="n"/>
      <c r="Q9" s="5" t="n"/>
      <c r="R9" s="5" t="n"/>
      <c r="S9" s="5" t="n"/>
      <c r="T9" s="5">
        <f>IF(COUNT($O9:$S9)=0,"",SUM($O9:$S9))</f>
        <v/>
      </c>
      <c r="U9" s="5" t="n"/>
      <c r="V9" s="7">
        <f>IF(OR($I9="",$T9=""),"",ROUND($I9*($O9*1.5+$P9*2.1+$Q9*2+$R9*3+$S9*3.9),0))</f>
        <v/>
      </c>
      <c r="W9" s="6">
        <f>IF($T9="","",IF($U9&gt;200,"Vượt trần 200 giờ/năm",IF($T9&gt;40,"Vượt trần 40 giờ/tháng",IF($U9&gt;160,"Sắp chạm trần năm",IF($T9&gt;32,"Sắp chạm trần tháng","")))))</f>
        <v/>
      </c>
      <c r="X9" s="6" t="n"/>
    </row>
    <row r="10" ht="17" customHeight="1">
      <c r="A10" s="5">
        <f>IF($D10="","",ROW()-4)</f>
        <v/>
      </c>
      <c r="B10" s="6" t="n"/>
      <c r="C10" s="5" t="n"/>
      <c r="D10" s="6" t="n"/>
      <c r="E10" s="6" t="n"/>
      <c r="F10" s="7" t="n"/>
      <c r="G10" s="5" t="n"/>
      <c r="H10" s="5" t="n"/>
      <c r="I10" s="7">
        <f>IF(OR($F10="",$G10="",$H10=""),"",ROUND($F10/($G10*$H10),0))</f>
        <v/>
      </c>
      <c r="J10" s="5" t="n"/>
      <c r="K10" s="5" t="n"/>
      <c r="L10" s="5" t="n"/>
      <c r="M10" s="5" t="n"/>
      <c r="N10" s="5">
        <f>IF($D10="","",SUM($J10:$M10))</f>
        <v/>
      </c>
      <c r="O10" s="5" t="n"/>
      <c r="P10" s="5" t="n"/>
      <c r="Q10" s="5" t="n"/>
      <c r="R10" s="5" t="n"/>
      <c r="S10" s="5" t="n"/>
      <c r="T10" s="5">
        <f>IF(COUNT($O10:$S10)=0,"",SUM($O10:$S10))</f>
        <v/>
      </c>
      <c r="U10" s="5" t="n"/>
      <c r="V10" s="7">
        <f>IF(OR($I10="",$T10=""),"",ROUND($I10*($O10*1.5+$P10*2.1+$Q10*2+$R10*3+$S10*3.9),0))</f>
        <v/>
      </c>
      <c r="W10" s="6">
        <f>IF($T10="","",IF($U10&gt;200,"Vượt trần 200 giờ/năm",IF($T10&gt;40,"Vượt trần 40 giờ/tháng",IF($U10&gt;160,"Sắp chạm trần năm",IF($T10&gt;32,"Sắp chạm trần tháng","")))))</f>
        <v/>
      </c>
      <c r="X10" s="6" t="n"/>
    </row>
    <row r="11" ht="17" customHeight="1">
      <c r="A11" s="5">
        <f>IF($D11="","",ROW()-4)</f>
        <v/>
      </c>
      <c r="B11" s="6" t="n"/>
      <c r="C11" s="5" t="n"/>
      <c r="D11" s="6" t="n"/>
      <c r="E11" s="6" t="n"/>
      <c r="F11" s="7" t="n"/>
      <c r="G11" s="5" t="n"/>
      <c r="H11" s="5" t="n"/>
      <c r="I11" s="7">
        <f>IF(OR($F11="",$G11="",$H11=""),"",ROUND($F11/($G11*$H11),0))</f>
        <v/>
      </c>
      <c r="J11" s="5" t="n"/>
      <c r="K11" s="5" t="n"/>
      <c r="L11" s="5" t="n"/>
      <c r="M11" s="5" t="n"/>
      <c r="N11" s="5">
        <f>IF($D11="","",SUM($J11:$M11))</f>
        <v/>
      </c>
      <c r="O11" s="5" t="n"/>
      <c r="P11" s="5" t="n"/>
      <c r="Q11" s="5" t="n"/>
      <c r="R11" s="5" t="n"/>
      <c r="S11" s="5" t="n"/>
      <c r="T11" s="5">
        <f>IF(COUNT($O11:$S11)=0,"",SUM($O11:$S11))</f>
        <v/>
      </c>
      <c r="U11" s="5" t="n"/>
      <c r="V11" s="7">
        <f>IF(OR($I11="",$T11=""),"",ROUND($I11*($O11*1.5+$P11*2.1+$Q11*2+$R11*3+$S11*3.9),0))</f>
        <v/>
      </c>
      <c r="W11" s="6">
        <f>IF($T11="","",IF($U11&gt;200,"Vượt trần 200 giờ/năm",IF($T11&gt;40,"Vượt trần 40 giờ/tháng",IF($U11&gt;160,"Sắp chạm trần năm",IF($T11&gt;32,"Sắp chạm trần tháng","")))))</f>
        <v/>
      </c>
      <c r="X11" s="6" t="n"/>
    </row>
    <row r="12" ht="17" customHeight="1">
      <c r="A12" s="5">
        <f>IF($D12="","",ROW()-4)</f>
        <v/>
      </c>
      <c r="B12" s="6" t="n"/>
      <c r="C12" s="5" t="n"/>
      <c r="D12" s="6" t="n"/>
      <c r="E12" s="6" t="n"/>
      <c r="F12" s="7" t="n"/>
      <c r="G12" s="5" t="n"/>
      <c r="H12" s="5" t="n"/>
      <c r="I12" s="7">
        <f>IF(OR($F12="",$G12="",$H12=""),"",ROUND($F12/($G12*$H12),0))</f>
        <v/>
      </c>
      <c r="J12" s="5" t="n"/>
      <c r="K12" s="5" t="n"/>
      <c r="L12" s="5" t="n"/>
      <c r="M12" s="5" t="n"/>
      <c r="N12" s="5">
        <f>IF($D12="","",SUM($J12:$M12))</f>
        <v/>
      </c>
      <c r="O12" s="5" t="n"/>
      <c r="P12" s="5" t="n"/>
      <c r="Q12" s="5" t="n"/>
      <c r="R12" s="5" t="n"/>
      <c r="S12" s="5" t="n"/>
      <c r="T12" s="5">
        <f>IF(COUNT($O12:$S12)=0,"",SUM($O12:$S12))</f>
        <v/>
      </c>
      <c r="U12" s="5" t="n"/>
      <c r="V12" s="7">
        <f>IF(OR($I12="",$T12=""),"",ROUND($I12*($O12*1.5+$P12*2.1+$Q12*2+$R12*3+$S12*3.9),0))</f>
        <v/>
      </c>
      <c r="W12" s="6">
        <f>IF($T12="","",IF($U12&gt;200,"Vượt trần 200 giờ/năm",IF($T12&gt;40,"Vượt trần 40 giờ/tháng",IF($U12&gt;160,"Sắp chạm trần năm",IF($T12&gt;32,"Sắp chạm trần tháng","")))))</f>
        <v/>
      </c>
      <c r="X12" s="6" t="n"/>
    </row>
    <row r="13" ht="17" customHeight="1">
      <c r="A13" s="5">
        <f>IF($D13="","",ROW()-4)</f>
        <v/>
      </c>
      <c r="B13" s="6" t="n"/>
      <c r="C13" s="5" t="n"/>
      <c r="D13" s="6" t="n"/>
      <c r="E13" s="6" t="n"/>
      <c r="F13" s="7" t="n"/>
      <c r="G13" s="5" t="n"/>
      <c r="H13" s="5" t="n"/>
      <c r="I13" s="7">
        <f>IF(OR($F13="",$G13="",$H13=""),"",ROUND($F13/($G13*$H13),0))</f>
        <v/>
      </c>
      <c r="J13" s="5" t="n"/>
      <c r="K13" s="5" t="n"/>
      <c r="L13" s="5" t="n"/>
      <c r="M13" s="5" t="n"/>
      <c r="N13" s="5">
        <f>IF($D13="","",SUM($J13:$M13))</f>
        <v/>
      </c>
      <c r="O13" s="5" t="n"/>
      <c r="P13" s="5" t="n"/>
      <c r="Q13" s="5" t="n"/>
      <c r="R13" s="5" t="n"/>
      <c r="S13" s="5" t="n"/>
      <c r="T13" s="5">
        <f>IF(COUNT($O13:$S13)=0,"",SUM($O13:$S13))</f>
        <v/>
      </c>
      <c r="U13" s="5" t="n"/>
      <c r="V13" s="7">
        <f>IF(OR($I13="",$T13=""),"",ROUND($I13*($O13*1.5+$P13*2.1+$Q13*2+$R13*3+$S13*3.9),0))</f>
        <v/>
      </c>
      <c r="W13" s="6">
        <f>IF($T13="","",IF($U13&gt;200,"Vượt trần 200 giờ/năm",IF($T13&gt;40,"Vượt trần 40 giờ/tháng",IF($U13&gt;160,"Sắp chạm trần năm",IF($T13&gt;32,"Sắp chạm trần tháng","")))))</f>
        <v/>
      </c>
      <c r="X13" s="6" t="n"/>
    </row>
    <row r="14" ht="17" customHeight="1">
      <c r="A14" s="5">
        <f>IF($D14="","",ROW()-4)</f>
        <v/>
      </c>
      <c r="B14" s="6" t="n"/>
      <c r="C14" s="5" t="n"/>
      <c r="D14" s="6" t="n"/>
      <c r="E14" s="6" t="n"/>
      <c r="F14" s="7" t="n"/>
      <c r="G14" s="5" t="n"/>
      <c r="H14" s="5" t="n"/>
      <c r="I14" s="7">
        <f>IF(OR($F14="",$G14="",$H14=""),"",ROUND($F14/($G14*$H14),0))</f>
        <v/>
      </c>
      <c r="J14" s="5" t="n"/>
      <c r="K14" s="5" t="n"/>
      <c r="L14" s="5" t="n"/>
      <c r="M14" s="5" t="n"/>
      <c r="N14" s="5">
        <f>IF($D14="","",SUM($J14:$M14))</f>
        <v/>
      </c>
      <c r="O14" s="5" t="n"/>
      <c r="P14" s="5" t="n"/>
      <c r="Q14" s="5" t="n"/>
      <c r="R14" s="5" t="n"/>
      <c r="S14" s="5" t="n"/>
      <c r="T14" s="5">
        <f>IF(COUNT($O14:$S14)=0,"",SUM($O14:$S14))</f>
        <v/>
      </c>
      <c r="U14" s="5" t="n"/>
      <c r="V14" s="7">
        <f>IF(OR($I14="",$T14=""),"",ROUND($I14*($O14*1.5+$P14*2.1+$Q14*2+$R14*3+$S14*3.9),0))</f>
        <v/>
      </c>
      <c r="W14" s="6">
        <f>IF($T14="","",IF($U14&gt;200,"Vượt trần 200 giờ/năm",IF($T14&gt;40,"Vượt trần 40 giờ/tháng",IF($U14&gt;160,"Sắp chạm trần năm",IF($T14&gt;32,"Sắp chạm trần tháng","")))))</f>
        <v/>
      </c>
      <c r="X14" s="6" t="n"/>
    </row>
    <row r="15" ht="17" customHeight="1">
      <c r="A15" s="5">
        <f>IF($D15="","",ROW()-4)</f>
        <v/>
      </c>
      <c r="B15" s="6" t="n"/>
      <c r="C15" s="5" t="n"/>
      <c r="D15" s="6" t="n"/>
      <c r="E15" s="6" t="n"/>
      <c r="F15" s="7" t="n"/>
      <c r="G15" s="5" t="n"/>
      <c r="H15" s="5" t="n"/>
      <c r="I15" s="7">
        <f>IF(OR($F15="",$G15="",$H15=""),"",ROUND($F15/($G15*$H15),0))</f>
        <v/>
      </c>
      <c r="J15" s="5" t="n"/>
      <c r="K15" s="5" t="n"/>
      <c r="L15" s="5" t="n"/>
      <c r="M15" s="5" t="n"/>
      <c r="N15" s="5">
        <f>IF($D15="","",SUM($J15:$M15))</f>
        <v/>
      </c>
      <c r="O15" s="5" t="n"/>
      <c r="P15" s="5" t="n"/>
      <c r="Q15" s="5" t="n"/>
      <c r="R15" s="5" t="n"/>
      <c r="S15" s="5" t="n"/>
      <c r="T15" s="5">
        <f>IF(COUNT($O15:$S15)=0,"",SUM($O15:$S15))</f>
        <v/>
      </c>
      <c r="U15" s="5" t="n"/>
      <c r="V15" s="7">
        <f>IF(OR($I15="",$T15=""),"",ROUND($I15*($O15*1.5+$P15*2.1+$Q15*2+$R15*3+$S15*3.9),0))</f>
        <v/>
      </c>
      <c r="W15" s="6">
        <f>IF($T15="","",IF($U15&gt;200,"Vượt trần 200 giờ/năm",IF($T15&gt;40,"Vượt trần 40 giờ/tháng",IF($U15&gt;160,"Sắp chạm trần năm",IF($T15&gt;32,"Sắp chạm trần tháng","")))))</f>
        <v/>
      </c>
      <c r="X15" s="6" t="n"/>
    </row>
    <row r="16" ht="17" customHeight="1">
      <c r="A16" s="5">
        <f>IF($D16="","",ROW()-4)</f>
        <v/>
      </c>
      <c r="B16" s="6" t="n"/>
      <c r="C16" s="5" t="n"/>
      <c r="D16" s="6" t="n"/>
      <c r="E16" s="6" t="n"/>
      <c r="F16" s="7" t="n"/>
      <c r="G16" s="5" t="n"/>
      <c r="H16" s="5" t="n"/>
      <c r="I16" s="7">
        <f>IF(OR($F16="",$G16="",$H16=""),"",ROUND($F16/($G16*$H16),0))</f>
        <v/>
      </c>
      <c r="J16" s="5" t="n"/>
      <c r="K16" s="5" t="n"/>
      <c r="L16" s="5" t="n"/>
      <c r="M16" s="5" t="n"/>
      <c r="N16" s="5">
        <f>IF($D16="","",SUM($J16:$M16))</f>
        <v/>
      </c>
      <c r="O16" s="5" t="n"/>
      <c r="P16" s="5" t="n"/>
      <c r="Q16" s="5" t="n"/>
      <c r="R16" s="5" t="n"/>
      <c r="S16" s="5" t="n"/>
      <c r="T16" s="5">
        <f>IF(COUNT($O16:$S16)=0,"",SUM($O16:$S16))</f>
        <v/>
      </c>
      <c r="U16" s="5" t="n"/>
      <c r="V16" s="7">
        <f>IF(OR($I16="",$T16=""),"",ROUND($I16*($O16*1.5+$P16*2.1+$Q16*2+$R16*3+$S16*3.9),0))</f>
        <v/>
      </c>
      <c r="W16" s="6">
        <f>IF($T16="","",IF($U16&gt;200,"Vượt trần 200 giờ/năm",IF($T16&gt;40,"Vượt trần 40 giờ/tháng",IF($U16&gt;160,"Sắp chạm trần năm",IF($T16&gt;32,"Sắp chạm trần tháng","")))))</f>
        <v/>
      </c>
      <c r="X16" s="6" t="n"/>
    </row>
    <row r="17" ht="17" customHeight="1">
      <c r="A17" s="5">
        <f>IF($D17="","",ROW()-4)</f>
        <v/>
      </c>
      <c r="B17" s="6" t="n"/>
      <c r="C17" s="5" t="n"/>
      <c r="D17" s="6" t="n"/>
      <c r="E17" s="6" t="n"/>
      <c r="F17" s="7" t="n"/>
      <c r="G17" s="5" t="n"/>
      <c r="H17" s="5" t="n"/>
      <c r="I17" s="7">
        <f>IF(OR($F17="",$G17="",$H17=""),"",ROUND($F17/($G17*$H17),0))</f>
        <v/>
      </c>
      <c r="J17" s="5" t="n"/>
      <c r="K17" s="5" t="n"/>
      <c r="L17" s="5" t="n"/>
      <c r="M17" s="5" t="n"/>
      <c r="N17" s="5">
        <f>IF($D17="","",SUM($J17:$M17))</f>
        <v/>
      </c>
      <c r="O17" s="5" t="n"/>
      <c r="P17" s="5" t="n"/>
      <c r="Q17" s="5" t="n"/>
      <c r="R17" s="5" t="n"/>
      <c r="S17" s="5" t="n"/>
      <c r="T17" s="5">
        <f>IF(COUNT($O17:$S17)=0,"",SUM($O17:$S17))</f>
        <v/>
      </c>
      <c r="U17" s="5" t="n"/>
      <c r="V17" s="7">
        <f>IF(OR($I17="",$T17=""),"",ROUND($I17*($O17*1.5+$P17*2.1+$Q17*2+$R17*3+$S17*3.9),0))</f>
        <v/>
      </c>
      <c r="W17" s="6">
        <f>IF($T17="","",IF($U17&gt;200,"Vượt trần 200 giờ/năm",IF($T17&gt;40,"Vượt trần 40 giờ/tháng",IF($U17&gt;160,"Sắp chạm trần năm",IF($T17&gt;32,"Sắp chạm trần tháng","")))))</f>
        <v/>
      </c>
      <c r="X17" s="6" t="n"/>
    </row>
    <row r="18" ht="17" customHeight="1">
      <c r="A18" s="5">
        <f>IF($D18="","",ROW()-4)</f>
        <v/>
      </c>
      <c r="B18" s="6" t="n"/>
      <c r="C18" s="5" t="n"/>
      <c r="D18" s="6" t="n"/>
      <c r="E18" s="6" t="n"/>
      <c r="F18" s="7" t="n"/>
      <c r="G18" s="5" t="n"/>
      <c r="H18" s="5" t="n"/>
      <c r="I18" s="7">
        <f>IF(OR($F18="",$G18="",$H18=""),"",ROUND($F18/($G18*$H18),0))</f>
        <v/>
      </c>
      <c r="J18" s="5" t="n"/>
      <c r="K18" s="5" t="n"/>
      <c r="L18" s="5" t="n"/>
      <c r="M18" s="5" t="n"/>
      <c r="N18" s="5">
        <f>IF($D18="","",SUM($J18:$M18))</f>
        <v/>
      </c>
      <c r="O18" s="5" t="n"/>
      <c r="P18" s="5" t="n"/>
      <c r="Q18" s="5" t="n"/>
      <c r="R18" s="5" t="n"/>
      <c r="S18" s="5" t="n"/>
      <c r="T18" s="5">
        <f>IF(COUNT($O18:$S18)=0,"",SUM($O18:$S18))</f>
        <v/>
      </c>
      <c r="U18" s="5" t="n"/>
      <c r="V18" s="7">
        <f>IF(OR($I18="",$T18=""),"",ROUND($I18*($O18*1.5+$P18*2.1+$Q18*2+$R18*3+$S18*3.9),0))</f>
        <v/>
      </c>
      <c r="W18" s="6">
        <f>IF($T18="","",IF($U18&gt;200,"Vượt trần 200 giờ/năm",IF($T18&gt;40,"Vượt trần 40 giờ/tháng",IF($U18&gt;160,"Sắp chạm trần năm",IF($T18&gt;32,"Sắp chạm trần tháng","")))))</f>
        <v/>
      </c>
      <c r="X18" s="6" t="n"/>
    </row>
    <row r="19" ht="17" customHeight="1">
      <c r="A19" s="5">
        <f>IF($D19="","",ROW()-4)</f>
        <v/>
      </c>
      <c r="B19" s="6" t="n"/>
      <c r="C19" s="5" t="n"/>
      <c r="D19" s="6" t="n"/>
      <c r="E19" s="6" t="n"/>
      <c r="F19" s="7" t="n"/>
      <c r="G19" s="5" t="n"/>
      <c r="H19" s="5" t="n"/>
      <c r="I19" s="7">
        <f>IF(OR($F19="",$G19="",$H19=""),"",ROUND($F19/($G19*$H19),0))</f>
        <v/>
      </c>
      <c r="J19" s="5" t="n"/>
      <c r="K19" s="5" t="n"/>
      <c r="L19" s="5" t="n"/>
      <c r="M19" s="5" t="n"/>
      <c r="N19" s="5">
        <f>IF($D19="","",SUM($J19:$M19))</f>
        <v/>
      </c>
      <c r="O19" s="5" t="n"/>
      <c r="P19" s="5" t="n"/>
      <c r="Q19" s="5" t="n"/>
      <c r="R19" s="5" t="n"/>
      <c r="S19" s="5" t="n"/>
      <c r="T19" s="5">
        <f>IF(COUNT($O19:$S19)=0,"",SUM($O19:$S19))</f>
        <v/>
      </c>
      <c r="U19" s="5" t="n"/>
      <c r="V19" s="7">
        <f>IF(OR($I19="",$T19=""),"",ROUND($I19*($O19*1.5+$P19*2.1+$Q19*2+$R19*3+$S19*3.9),0))</f>
        <v/>
      </c>
      <c r="W19" s="6">
        <f>IF($T19="","",IF($U19&gt;200,"Vượt trần 200 giờ/năm",IF($T19&gt;40,"Vượt trần 40 giờ/tháng",IF($U19&gt;160,"Sắp chạm trần năm",IF($T19&gt;32,"Sắp chạm trần tháng","")))))</f>
        <v/>
      </c>
      <c r="X19" s="6" t="n"/>
    </row>
    <row r="20" ht="17" customHeight="1">
      <c r="A20" s="5">
        <f>IF($D20="","",ROW()-4)</f>
        <v/>
      </c>
      <c r="B20" s="6" t="n"/>
      <c r="C20" s="5" t="n"/>
      <c r="D20" s="6" t="n"/>
      <c r="E20" s="6" t="n"/>
      <c r="F20" s="7" t="n"/>
      <c r="G20" s="5" t="n"/>
      <c r="H20" s="5" t="n"/>
      <c r="I20" s="7">
        <f>IF(OR($F20="",$G20="",$H20=""),"",ROUND($F20/($G20*$H20),0))</f>
        <v/>
      </c>
      <c r="J20" s="5" t="n"/>
      <c r="K20" s="5" t="n"/>
      <c r="L20" s="5" t="n"/>
      <c r="M20" s="5" t="n"/>
      <c r="N20" s="5">
        <f>IF($D20="","",SUM($J20:$M20))</f>
        <v/>
      </c>
      <c r="O20" s="5" t="n"/>
      <c r="P20" s="5" t="n"/>
      <c r="Q20" s="5" t="n"/>
      <c r="R20" s="5" t="n"/>
      <c r="S20" s="5" t="n"/>
      <c r="T20" s="5">
        <f>IF(COUNT($O20:$S20)=0,"",SUM($O20:$S20))</f>
        <v/>
      </c>
      <c r="U20" s="5" t="n"/>
      <c r="V20" s="7">
        <f>IF(OR($I20="",$T20=""),"",ROUND($I20*($O20*1.5+$P20*2.1+$Q20*2+$R20*3+$S20*3.9),0))</f>
        <v/>
      </c>
      <c r="W20" s="6">
        <f>IF($T20="","",IF($U20&gt;200,"Vượt trần 200 giờ/năm",IF($T20&gt;40,"Vượt trần 40 giờ/tháng",IF($U20&gt;160,"Sắp chạm trần năm",IF($T20&gt;32,"Sắp chạm trần tháng","")))))</f>
        <v/>
      </c>
      <c r="X20" s="6" t="n"/>
    </row>
    <row r="21" ht="17" customHeight="1">
      <c r="A21" s="5">
        <f>IF($D21="","",ROW()-4)</f>
        <v/>
      </c>
      <c r="B21" s="6" t="n"/>
      <c r="C21" s="5" t="n"/>
      <c r="D21" s="6" t="n"/>
      <c r="E21" s="6" t="n"/>
      <c r="F21" s="7" t="n"/>
      <c r="G21" s="5" t="n"/>
      <c r="H21" s="5" t="n"/>
      <c r="I21" s="7">
        <f>IF(OR($F21="",$G21="",$H21=""),"",ROUND($F21/($G21*$H21),0))</f>
        <v/>
      </c>
      <c r="J21" s="5" t="n"/>
      <c r="K21" s="5" t="n"/>
      <c r="L21" s="5" t="n"/>
      <c r="M21" s="5" t="n"/>
      <c r="N21" s="5">
        <f>IF($D21="","",SUM($J21:$M21))</f>
        <v/>
      </c>
      <c r="O21" s="5" t="n"/>
      <c r="P21" s="5" t="n"/>
      <c r="Q21" s="5" t="n"/>
      <c r="R21" s="5" t="n"/>
      <c r="S21" s="5" t="n"/>
      <c r="T21" s="5">
        <f>IF(COUNT($O21:$S21)=0,"",SUM($O21:$S21))</f>
        <v/>
      </c>
      <c r="U21" s="5" t="n"/>
      <c r="V21" s="7">
        <f>IF(OR($I21="",$T21=""),"",ROUND($I21*($O21*1.5+$P21*2.1+$Q21*2+$R21*3+$S21*3.9),0))</f>
        <v/>
      </c>
      <c r="W21" s="6">
        <f>IF($T21="","",IF($U21&gt;200,"Vượt trần 200 giờ/năm",IF($T21&gt;40,"Vượt trần 40 giờ/tháng",IF($U21&gt;160,"Sắp chạm trần năm",IF($T21&gt;32,"Sắp chạm trần tháng","")))))</f>
        <v/>
      </c>
      <c r="X21" s="6" t="n"/>
    </row>
    <row r="22" ht="17" customHeight="1">
      <c r="A22" s="5">
        <f>IF($D22="","",ROW()-4)</f>
        <v/>
      </c>
      <c r="B22" s="6" t="n"/>
      <c r="C22" s="5" t="n"/>
      <c r="D22" s="6" t="n"/>
      <c r="E22" s="6" t="n"/>
      <c r="F22" s="7" t="n"/>
      <c r="G22" s="5" t="n"/>
      <c r="H22" s="5" t="n"/>
      <c r="I22" s="7">
        <f>IF(OR($F22="",$G22="",$H22=""),"",ROUND($F22/($G22*$H22),0))</f>
        <v/>
      </c>
      <c r="J22" s="5" t="n"/>
      <c r="K22" s="5" t="n"/>
      <c r="L22" s="5" t="n"/>
      <c r="M22" s="5" t="n"/>
      <c r="N22" s="5">
        <f>IF($D22="","",SUM($J22:$M22))</f>
        <v/>
      </c>
      <c r="O22" s="5" t="n"/>
      <c r="P22" s="5" t="n"/>
      <c r="Q22" s="5" t="n"/>
      <c r="R22" s="5" t="n"/>
      <c r="S22" s="5" t="n"/>
      <c r="T22" s="5">
        <f>IF(COUNT($O22:$S22)=0,"",SUM($O22:$S22))</f>
        <v/>
      </c>
      <c r="U22" s="5" t="n"/>
      <c r="V22" s="7">
        <f>IF(OR($I22="",$T22=""),"",ROUND($I22*($O22*1.5+$P22*2.1+$Q22*2+$R22*3+$S22*3.9),0))</f>
        <v/>
      </c>
      <c r="W22" s="6">
        <f>IF($T22="","",IF($U22&gt;200,"Vượt trần 200 giờ/năm",IF($T22&gt;40,"Vượt trần 40 giờ/tháng",IF($U22&gt;160,"Sắp chạm trần năm",IF($T22&gt;32,"Sắp chạm trần tháng","")))))</f>
        <v/>
      </c>
      <c r="X22" s="6" t="n"/>
    </row>
    <row r="23" ht="17" customHeight="1">
      <c r="A23" s="5">
        <f>IF($D23="","",ROW()-4)</f>
        <v/>
      </c>
      <c r="B23" s="6" t="n"/>
      <c r="C23" s="5" t="n"/>
      <c r="D23" s="6" t="n"/>
      <c r="E23" s="6" t="n"/>
      <c r="F23" s="7" t="n"/>
      <c r="G23" s="5" t="n"/>
      <c r="H23" s="5" t="n"/>
      <c r="I23" s="7">
        <f>IF(OR($F23="",$G23="",$H23=""),"",ROUND($F23/($G23*$H23),0))</f>
        <v/>
      </c>
      <c r="J23" s="5" t="n"/>
      <c r="K23" s="5" t="n"/>
      <c r="L23" s="5" t="n"/>
      <c r="M23" s="5" t="n"/>
      <c r="N23" s="5">
        <f>IF($D23="","",SUM($J23:$M23))</f>
        <v/>
      </c>
      <c r="O23" s="5" t="n"/>
      <c r="P23" s="5" t="n"/>
      <c r="Q23" s="5" t="n"/>
      <c r="R23" s="5" t="n"/>
      <c r="S23" s="5" t="n"/>
      <c r="T23" s="5">
        <f>IF(COUNT($O23:$S23)=0,"",SUM($O23:$S23))</f>
        <v/>
      </c>
      <c r="U23" s="5" t="n"/>
      <c r="V23" s="7">
        <f>IF(OR($I23="",$T23=""),"",ROUND($I23*($O23*1.5+$P23*2.1+$Q23*2+$R23*3+$S23*3.9),0))</f>
        <v/>
      </c>
      <c r="W23" s="6">
        <f>IF($T23="","",IF($U23&gt;200,"Vượt trần 200 giờ/năm",IF($T23&gt;40,"Vượt trần 40 giờ/tháng",IF($U23&gt;160,"Sắp chạm trần năm",IF($T23&gt;32,"Sắp chạm trần tháng","")))))</f>
        <v/>
      </c>
      <c r="X23" s="6" t="n"/>
    </row>
    <row r="24" ht="17" customHeight="1">
      <c r="A24" s="5">
        <f>IF($D24="","",ROW()-4)</f>
        <v/>
      </c>
      <c r="B24" s="6" t="n"/>
      <c r="C24" s="5" t="n"/>
      <c r="D24" s="6" t="n"/>
      <c r="E24" s="6" t="n"/>
      <c r="F24" s="7" t="n"/>
      <c r="G24" s="5" t="n"/>
      <c r="H24" s="5" t="n"/>
      <c r="I24" s="7">
        <f>IF(OR($F24="",$G24="",$H24=""),"",ROUND($F24/($G24*$H24),0))</f>
        <v/>
      </c>
      <c r="J24" s="5" t="n"/>
      <c r="K24" s="5" t="n"/>
      <c r="L24" s="5" t="n"/>
      <c r="M24" s="5" t="n"/>
      <c r="N24" s="5">
        <f>IF($D24="","",SUM($J24:$M24))</f>
        <v/>
      </c>
      <c r="O24" s="5" t="n"/>
      <c r="P24" s="5" t="n"/>
      <c r="Q24" s="5" t="n"/>
      <c r="R24" s="5" t="n"/>
      <c r="S24" s="5" t="n"/>
      <c r="T24" s="5">
        <f>IF(COUNT($O24:$S24)=0,"",SUM($O24:$S24))</f>
        <v/>
      </c>
      <c r="U24" s="5" t="n"/>
      <c r="V24" s="7">
        <f>IF(OR($I24="",$T24=""),"",ROUND($I24*($O24*1.5+$P24*2.1+$Q24*2+$R24*3+$S24*3.9),0))</f>
        <v/>
      </c>
      <c r="W24" s="6">
        <f>IF($T24="","",IF($U24&gt;200,"Vượt trần 200 giờ/năm",IF($T24&gt;40,"Vượt trần 40 giờ/tháng",IF($U24&gt;160,"Sắp chạm trần năm",IF($T24&gt;32,"Sắp chạm trần tháng","")))))</f>
        <v/>
      </c>
      <c r="X24" s="6" t="n"/>
    </row>
    <row r="25" ht="17" customHeight="1">
      <c r="A25" s="5">
        <f>IF($D25="","",ROW()-4)</f>
        <v/>
      </c>
      <c r="B25" s="6" t="n"/>
      <c r="C25" s="5" t="n"/>
      <c r="D25" s="6" t="n"/>
      <c r="E25" s="6" t="n"/>
      <c r="F25" s="7" t="n"/>
      <c r="G25" s="5" t="n"/>
      <c r="H25" s="5" t="n"/>
      <c r="I25" s="7">
        <f>IF(OR($F25="",$G25="",$H25=""),"",ROUND($F25/($G25*$H25),0))</f>
        <v/>
      </c>
      <c r="J25" s="5" t="n"/>
      <c r="K25" s="5" t="n"/>
      <c r="L25" s="5" t="n"/>
      <c r="M25" s="5" t="n"/>
      <c r="N25" s="5">
        <f>IF($D25="","",SUM($J25:$M25))</f>
        <v/>
      </c>
      <c r="O25" s="5" t="n"/>
      <c r="P25" s="5" t="n"/>
      <c r="Q25" s="5" t="n"/>
      <c r="R25" s="5" t="n"/>
      <c r="S25" s="5" t="n"/>
      <c r="T25" s="5">
        <f>IF(COUNT($O25:$S25)=0,"",SUM($O25:$S25))</f>
        <v/>
      </c>
      <c r="U25" s="5" t="n"/>
      <c r="V25" s="7">
        <f>IF(OR($I25="",$T25=""),"",ROUND($I25*($O25*1.5+$P25*2.1+$Q25*2+$R25*3+$S25*3.9),0))</f>
        <v/>
      </c>
      <c r="W25" s="6">
        <f>IF($T25="","",IF($U25&gt;200,"Vượt trần 200 giờ/năm",IF($T25&gt;40,"Vượt trần 40 giờ/tháng",IF($U25&gt;160,"Sắp chạm trần năm",IF($T25&gt;32,"Sắp chạm trần tháng","")))))</f>
        <v/>
      </c>
      <c r="X25" s="6" t="n"/>
    </row>
    <row r="26" ht="17" customHeight="1">
      <c r="A26" s="5">
        <f>IF($D26="","",ROW()-4)</f>
        <v/>
      </c>
      <c r="B26" s="6" t="n"/>
      <c r="C26" s="5" t="n"/>
      <c r="D26" s="6" t="n"/>
      <c r="E26" s="6" t="n"/>
      <c r="F26" s="7" t="n"/>
      <c r="G26" s="5" t="n"/>
      <c r="H26" s="5" t="n"/>
      <c r="I26" s="7">
        <f>IF(OR($F26="",$G26="",$H26=""),"",ROUND($F26/($G26*$H26),0))</f>
        <v/>
      </c>
      <c r="J26" s="5" t="n"/>
      <c r="K26" s="5" t="n"/>
      <c r="L26" s="5" t="n"/>
      <c r="M26" s="5" t="n"/>
      <c r="N26" s="5">
        <f>IF($D26="","",SUM($J26:$M26))</f>
        <v/>
      </c>
      <c r="O26" s="5" t="n"/>
      <c r="P26" s="5" t="n"/>
      <c r="Q26" s="5" t="n"/>
      <c r="R26" s="5" t="n"/>
      <c r="S26" s="5" t="n"/>
      <c r="T26" s="5">
        <f>IF(COUNT($O26:$S26)=0,"",SUM($O26:$S26))</f>
        <v/>
      </c>
      <c r="U26" s="5" t="n"/>
      <c r="V26" s="7">
        <f>IF(OR($I26="",$T26=""),"",ROUND($I26*($O26*1.5+$P26*2.1+$Q26*2+$R26*3+$S26*3.9),0))</f>
        <v/>
      </c>
      <c r="W26" s="6">
        <f>IF($T26="","",IF($U26&gt;200,"Vượt trần 200 giờ/năm",IF($T26&gt;40,"Vượt trần 40 giờ/tháng",IF($U26&gt;160,"Sắp chạm trần năm",IF($T26&gt;32,"Sắp chạm trần tháng","")))))</f>
        <v/>
      </c>
      <c r="X26" s="6" t="n"/>
    </row>
    <row r="27" ht="17" customHeight="1">
      <c r="A27" s="5">
        <f>IF($D27="","",ROW()-4)</f>
        <v/>
      </c>
      <c r="B27" s="6" t="n"/>
      <c r="C27" s="5" t="n"/>
      <c r="D27" s="6" t="n"/>
      <c r="E27" s="6" t="n"/>
      <c r="F27" s="7" t="n"/>
      <c r="G27" s="5" t="n"/>
      <c r="H27" s="5" t="n"/>
      <c r="I27" s="7">
        <f>IF(OR($F27="",$G27="",$H27=""),"",ROUND($F27/($G27*$H27),0))</f>
        <v/>
      </c>
      <c r="J27" s="5" t="n"/>
      <c r="K27" s="5" t="n"/>
      <c r="L27" s="5" t="n"/>
      <c r="M27" s="5" t="n"/>
      <c r="N27" s="5">
        <f>IF($D27="","",SUM($J27:$M27))</f>
        <v/>
      </c>
      <c r="O27" s="5" t="n"/>
      <c r="P27" s="5" t="n"/>
      <c r="Q27" s="5" t="n"/>
      <c r="R27" s="5" t="n"/>
      <c r="S27" s="5" t="n"/>
      <c r="T27" s="5">
        <f>IF(COUNT($O27:$S27)=0,"",SUM($O27:$S27))</f>
        <v/>
      </c>
      <c r="U27" s="5" t="n"/>
      <c r="V27" s="7">
        <f>IF(OR($I27="",$T27=""),"",ROUND($I27*($O27*1.5+$P27*2.1+$Q27*2+$R27*3+$S27*3.9),0))</f>
        <v/>
      </c>
      <c r="W27" s="6">
        <f>IF($T27="","",IF($U27&gt;200,"Vượt trần 200 giờ/năm",IF($T27&gt;40,"Vượt trần 40 giờ/tháng",IF($U27&gt;160,"Sắp chạm trần năm",IF($T27&gt;32,"Sắp chạm trần tháng","")))))</f>
        <v/>
      </c>
      <c r="X27" s="6" t="n"/>
    </row>
    <row r="28" ht="17" customHeight="1">
      <c r="A28" s="5">
        <f>IF($D28="","",ROW()-4)</f>
        <v/>
      </c>
      <c r="B28" s="6" t="n"/>
      <c r="C28" s="5" t="n"/>
      <c r="D28" s="6" t="n"/>
      <c r="E28" s="6" t="n"/>
      <c r="F28" s="7" t="n"/>
      <c r="G28" s="5" t="n"/>
      <c r="H28" s="5" t="n"/>
      <c r="I28" s="7">
        <f>IF(OR($F28="",$G28="",$H28=""),"",ROUND($F28/($G28*$H28),0))</f>
        <v/>
      </c>
      <c r="J28" s="5" t="n"/>
      <c r="K28" s="5" t="n"/>
      <c r="L28" s="5" t="n"/>
      <c r="M28" s="5" t="n"/>
      <c r="N28" s="5">
        <f>IF($D28="","",SUM($J28:$M28))</f>
        <v/>
      </c>
      <c r="O28" s="5" t="n"/>
      <c r="P28" s="5" t="n"/>
      <c r="Q28" s="5" t="n"/>
      <c r="R28" s="5" t="n"/>
      <c r="S28" s="5" t="n"/>
      <c r="T28" s="5">
        <f>IF(COUNT($O28:$S28)=0,"",SUM($O28:$S28))</f>
        <v/>
      </c>
      <c r="U28" s="5" t="n"/>
      <c r="V28" s="7">
        <f>IF(OR($I28="",$T28=""),"",ROUND($I28*($O28*1.5+$P28*2.1+$Q28*2+$R28*3+$S28*3.9),0))</f>
        <v/>
      </c>
      <c r="W28" s="6">
        <f>IF($T28="","",IF($U28&gt;200,"Vượt trần 200 giờ/năm",IF($T28&gt;40,"Vượt trần 40 giờ/tháng",IF($U28&gt;160,"Sắp chạm trần năm",IF($T28&gt;32,"Sắp chạm trần tháng","")))))</f>
        <v/>
      </c>
      <c r="X28" s="6" t="n"/>
    </row>
    <row r="29" ht="17" customHeight="1">
      <c r="A29" s="5">
        <f>IF($D29="","",ROW()-4)</f>
        <v/>
      </c>
      <c r="B29" s="6" t="n"/>
      <c r="C29" s="5" t="n"/>
      <c r="D29" s="6" t="n"/>
      <c r="E29" s="6" t="n"/>
      <c r="F29" s="7" t="n"/>
      <c r="G29" s="5" t="n"/>
      <c r="H29" s="5" t="n"/>
      <c r="I29" s="7">
        <f>IF(OR($F29="",$G29="",$H29=""),"",ROUND($F29/($G29*$H29),0))</f>
        <v/>
      </c>
      <c r="J29" s="5" t="n"/>
      <c r="K29" s="5" t="n"/>
      <c r="L29" s="5" t="n"/>
      <c r="M29" s="5" t="n"/>
      <c r="N29" s="5">
        <f>IF($D29="","",SUM($J29:$M29))</f>
        <v/>
      </c>
      <c r="O29" s="5" t="n"/>
      <c r="P29" s="5" t="n"/>
      <c r="Q29" s="5" t="n"/>
      <c r="R29" s="5" t="n"/>
      <c r="S29" s="5" t="n"/>
      <c r="T29" s="5">
        <f>IF(COUNT($O29:$S29)=0,"",SUM($O29:$S29))</f>
        <v/>
      </c>
      <c r="U29" s="5" t="n"/>
      <c r="V29" s="7">
        <f>IF(OR($I29="",$T29=""),"",ROUND($I29*($O29*1.5+$P29*2.1+$Q29*2+$R29*3+$S29*3.9),0))</f>
        <v/>
      </c>
      <c r="W29" s="6">
        <f>IF($T29="","",IF($U29&gt;200,"Vượt trần 200 giờ/năm",IF($T29&gt;40,"Vượt trần 40 giờ/tháng",IF($U29&gt;160,"Sắp chạm trần năm",IF($T29&gt;32,"Sắp chạm trần tháng","")))))</f>
        <v/>
      </c>
      <c r="X29" s="6" t="n"/>
    </row>
    <row r="30" ht="17" customHeight="1">
      <c r="A30" s="5">
        <f>IF($D30="","",ROW()-4)</f>
        <v/>
      </c>
      <c r="B30" s="6" t="n"/>
      <c r="C30" s="5" t="n"/>
      <c r="D30" s="6" t="n"/>
      <c r="E30" s="6" t="n"/>
      <c r="F30" s="7" t="n"/>
      <c r="G30" s="5" t="n"/>
      <c r="H30" s="5" t="n"/>
      <c r="I30" s="7">
        <f>IF(OR($F30="",$G30="",$H30=""),"",ROUND($F30/($G30*$H30),0))</f>
        <v/>
      </c>
      <c r="J30" s="5" t="n"/>
      <c r="K30" s="5" t="n"/>
      <c r="L30" s="5" t="n"/>
      <c r="M30" s="5" t="n"/>
      <c r="N30" s="5">
        <f>IF($D30="","",SUM($J30:$M30))</f>
        <v/>
      </c>
      <c r="O30" s="5" t="n"/>
      <c r="P30" s="5" t="n"/>
      <c r="Q30" s="5" t="n"/>
      <c r="R30" s="5" t="n"/>
      <c r="S30" s="5" t="n"/>
      <c r="T30" s="5">
        <f>IF(COUNT($O30:$S30)=0,"",SUM($O30:$S30))</f>
        <v/>
      </c>
      <c r="U30" s="5" t="n"/>
      <c r="V30" s="7">
        <f>IF(OR($I30="",$T30=""),"",ROUND($I30*($O30*1.5+$P30*2.1+$Q30*2+$R30*3+$S30*3.9),0))</f>
        <v/>
      </c>
      <c r="W30" s="6">
        <f>IF($T30="","",IF($U30&gt;200,"Vượt trần 200 giờ/năm",IF($T30&gt;40,"Vượt trần 40 giờ/tháng",IF($U30&gt;160,"Sắp chạm trần năm",IF($T30&gt;32,"Sắp chạm trần tháng","")))))</f>
        <v/>
      </c>
      <c r="X30" s="6" t="n"/>
    </row>
    <row r="31" ht="17" customHeight="1">
      <c r="A31" s="5">
        <f>IF($D31="","",ROW()-4)</f>
        <v/>
      </c>
      <c r="B31" s="6" t="n"/>
      <c r="C31" s="5" t="n"/>
      <c r="D31" s="6" t="n"/>
      <c r="E31" s="6" t="n"/>
      <c r="F31" s="7" t="n"/>
      <c r="G31" s="5" t="n"/>
      <c r="H31" s="5" t="n"/>
      <c r="I31" s="7">
        <f>IF(OR($F31="",$G31="",$H31=""),"",ROUND($F31/($G31*$H31),0))</f>
        <v/>
      </c>
      <c r="J31" s="5" t="n"/>
      <c r="K31" s="5" t="n"/>
      <c r="L31" s="5" t="n"/>
      <c r="M31" s="5" t="n"/>
      <c r="N31" s="5">
        <f>IF($D31="","",SUM($J31:$M31))</f>
        <v/>
      </c>
      <c r="O31" s="5" t="n"/>
      <c r="P31" s="5" t="n"/>
      <c r="Q31" s="5" t="n"/>
      <c r="R31" s="5" t="n"/>
      <c r="S31" s="5" t="n"/>
      <c r="T31" s="5">
        <f>IF(COUNT($O31:$S31)=0,"",SUM($O31:$S31))</f>
        <v/>
      </c>
      <c r="U31" s="5" t="n"/>
      <c r="V31" s="7">
        <f>IF(OR($I31="",$T31=""),"",ROUND($I31*($O31*1.5+$P31*2.1+$Q31*2+$R31*3+$S31*3.9),0))</f>
        <v/>
      </c>
      <c r="W31" s="6">
        <f>IF($T31="","",IF($U31&gt;200,"Vượt trần 200 giờ/năm",IF($T31&gt;40,"Vượt trần 40 giờ/tháng",IF($U31&gt;160,"Sắp chạm trần năm",IF($T31&gt;32,"Sắp chạm trần tháng","")))))</f>
        <v/>
      </c>
      <c r="X31" s="6" t="n"/>
    </row>
    <row r="32" ht="17" customHeight="1">
      <c r="A32" s="5">
        <f>IF($D32="","",ROW()-4)</f>
        <v/>
      </c>
      <c r="B32" s="6" t="n"/>
      <c r="C32" s="5" t="n"/>
      <c r="D32" s="6" t="n"/>
      <c r="E32" s="6" t="n"/>
      <c r="F32" s="7" t="n"/>
      <c r="G32" s="5" t="n"/>
      <c r="H32" s="5" t="n"/>
      <c r="I32" s="7">
        <f>IF(OR($F32="",$G32="",$H32=""),"",ROUND($F32/($G32*$H32),0))</f>
        <v/>
      </c>
      <c r="J32" s="5" t="n"/>
      <c r="K32" s="5" t="n"/>
      <c r="L32" s="5" t="n"/>
      <c r="M32" s="5" t="n"/>
      <c r="N32" s="5">
        <f>IF($D32="","",SUM($J32:$M32))</f>
        <v/>
      </c>
      <c r="O32" s="5" t="n"/>
      <c r="P32" s="5" t="n"/>
      <c r="Q32" s="5" t="n"/>
      <c r="R32" s="5" t="n"/>
      <c r="S32" s="5" t="n"/>
      <c r="T32" s="5">
        <f>IF(COUNT($O32:$S32)=0,"",SUM($O32:$S32))</f>
        <v/>
      </c>
      <c r="U32" s="5" t="n"/>
      <c r="V32" s="7">
        <f>IF(OR($I32="",$T32=""),"",ROUND($I32*($O32*1.5+$P32*2.1+$Q32*2+$R32*3+$S32*3.9),0))</f>
        <v/>
      </c>
      <c r="W32" s="6">
        <f>IF($T32="","",IF($U32&gt;200,"Vượt trần 200 giờ/năm",IF($T32&gt;40,"Vượt trần 40 giờ/tháng",IF($U32&gt;160,"Sắp chạm trần năm",IF($T32&gt;32,"Sắp chạm trần tháng","")))))</f>
        <v/>
      </c>
      <c r="X32" s="6" t="n"/>
    </row>
    <row r="33" ht="17" customHeight="1">
      <c r="A33" s="5">
        <f>IF($D33="","",ROW()-4)</f>
        <v/>
      </c>
      <c r="B33" s="6" t="n"/>
      <c r="C33" s="5" t="n"/>
      <c r="D33" s="6" t="n"/>
      <c r="E33" s="6" t="n"/>
      <c r="F33" s="7" t="n"/>
      <c r="G33" s="5" t="n"/>
      <c r="H33" s="5" t="n"/>
      <c r="I33" s="7">
        <f>IF(OR($F33="",$G33="",$H33=""),"",ROUND($F33/($G33*$H33),0))</f>
        <v/>
      </c>
      <c r="J33" s="5" t="n"/>
      <c r="K33" s="5" t="n"/>
      <c r="L33" s="5" t="n"/>
      <c r="M33" s="5" t="n"/>
      <c r="N33" s="5">
        <f>IF($D33="","",SUM($J33:$M33))</f>
        <v/>
      </c>
      <c r="O33" s="5" t="n"/>
      <c r="P33" s="5" t="n"/>
      <c r="Q33" s="5" t="n"/>
      <c r="R33" s="5" t="n"/>
      <c r="S33" s="5" t="n"/>
      <c r="T33" s="5">
        <f>IF(COUNT($O33:$S33)=0,"",SUM($O33:$S33))</f>
        <v/>
      </c>
      <c r="U33" s="5" t="n"/>
      <c r="V33" s="7">
        <f>IF(OR($I33="",$T33=""),"",ROUND($I33*($O33*1.5+$P33*2.1+$Q33*2+$R33*3+$S33*3.9),0))</f>
        <v/>
      </c>
      <c r="W33" s="6">
        <f>IF($T33="","",IF($U33&gt;200,"Vượt trần 200 giờ/năm",IF($T33&gt;40,"Vượt trần 40 giờ/tháng",IF($U33&gt;160,"Sắp chạm trần năm",IF($T33&gt;32,"Sắp chạm trần tháng","")))))</f>
        <v/>
      </c>
      <c r="X33" s="6" t="n"/>
    </row>
    <row r="34" ht="17" customHeight="1">
      <c r="A34" s="5">
        <f>IF($D34="","",ROW()-4)</f>
        <v/>
      </c>
      <c r="B34" s="6" t="n"/>
      <c r="C34" s="5" t="n"/>
      <c r="D34" s="6" t="n"/>
      <c r="E34" s="6" t="n"/>
      <c r="F34" s="7" t="n"/>
      <c r="G34" s="5" t="n"/>
      <c r="H34" s="5" t="n"/>
      <c r="I34" s="7">
        <f>IF(OR($F34="",$G34="",$H34=""),"",ROUND($F34/($G34*$H34),0))</f>
        <v/>
      </c>
      <c r="J34" s="5" t="n"/>
      <c r="K34" s="5" t="n"/>
      <c r="L34" s="5" t="n"/>
      <c r="M34" s="5" t="n"/>
      <c r="N34" s="5">
        <f>IF($D34="","",SUM($J34:$M34))</f>
        <v/>
      </c>
      <c r="O34" s="5" t="n"/>
      <c r="P34" s="5" t="n"/>
      <c r="Q34" s="5" t="n"/>
      <c r="R34" s="5" t="n"/>
      <c r="S34" s="5" t="n"/>
      <c r="T34" s="5">
        <f>IF(COUNT($O34:$S34)=0,"",SUM($O34:$S34))</f>
        <v/>
      </c>
      <c r="U34" s="5" t="n"/>
      <c r="V34" s="7">
        <f>IF(OR($I34="",$T34=""),"",ROUND($I34*($O34*1.5+$P34*2.1+$Q34*2+$R34*3+$S34*3.9),0))</f>
        <v/>
      </c>
      <c r="W34" s="6">
        <f>IF($T34="","",IF($U34&gt;200,"Vượt trần 200 giờ/năm",IF($T34&gt;40,"Vượt trần 40 giờ/tháng",IF($U34&gt;160,"Sắp chạm trần năm",IF($T34&gt;32,"Sắp chạm trần tháng","")))))</f>
        <v/>
      </c>
      <c r="X34" s="6" t="n"/>
    </row>
    <row r="35" ht="17" customHeight="1">
      <c r="A35" s="5">
        <f>IF($D35="","",ROW()-4)</f>
        <v/>
      </c>
      <c r="B35" s="6" t="n"/>
      <c r="C35" s="5" t="n"/>
      <c r="D35" s="6" t="n"/>
      <c r="E35" s="6" t="n"/>
      <c r="F35" s="7" t="n"/>
      <c r="G35" s="5" t="n"/>
      <c r="H35" s="5" t="n"/>
      <c r="I35" s="7">
        <f>IF(OR($F35="",$G35="",$H35=""),"",ROUND($F35/($G35*$H35),0))</f>
        <v/>
      </c>
      <c r="J35" s="5" t="n"/>
      <c r="K35" s="5" t="n"/>
      <c r="L35" s="5" t="n"/>
      <c r="M35" s="5" t="n"/>
      <c r="N35" s="5">
        <f>IF($D35="","",SUM($J35:$M35))</f>
        <v/>
      </c>
      <c r="O35" s="5" t="n"/>
      <c r="P35" s="5" t="n"/>
      <c r="Q35" s="5" t="n"/>
      <c r="R35" s="5" t="n"/>
      <c r="S35" s="5" t="n"/>
      <c r="T35" s="5">
        <f>IF(COUNT($O35:$S35)=0,"",SUM($O35:$S35))</f>
        <v/>
      </c>
      <c r="U35" s="5" t="n"/>
      <c r="V35" s="7">
        <f>IF(OR($I35="",$T35=""),"",ROUND($I35*($O35*1.5+$P35*2.1+$Q35*2+$R35*3+$S35*3.9),0))</f>
        <v/>
      </c>
      <c r="W35" s="6">
        <f>IF($T35="","",IF($U35&gt;200,"Vượt trần 200 giờ/năm",IF($T35&gt;40,"Vượt trần 40 giờ/tháng",IF($U35&gt;160,"Sắp chạm trần năm",IF($T35&gt;32,"Sắp chạm trần tháng","")))))</f>
        <v/>
      </c>
      <c r="X35" s="6" t="n"/>
    </row>
    <row r="36" ht="17" customHeight="1">
      <c r="A36" s="5">
        <f>IF($D36="","",ROW()-4)</f>
        <v/>
      </c>
      <c r="B36" s="6" t="n"/>
      <c r="C36" s="5" t="n"/>
      <c r="D36" s="6" t="n"/>
      <c r="E36" s="6" t="n"/>
      <c r="F36" s="7" t="n"/>
      <c r="G36" s="5" t="n"/>
      <c r="H36" s="5" t="n"/>
      <c r="I36" s="7">
        <f>IF(OR($F36="",$G36="",$H36=""),"",ROUND($F36/($G36*$H36),0))</f>
        <v/>
      </c>
      <c r="J36" s="5" t="n"/>
      <c r="K36" s="5" t="n"/>
      <c r="L36" s="5" t="n"/>
      <c r="M36" s="5" t="n"/>
      <c r="N36" s="5">
        <f>IF($D36="","",SUM($J36:$M36))</f>
        <v/>
      </c>
      <c r="O36" s="5" t="n"/>
      <c r="P36" s="5" t="n"/>
      <c r="Q36" s="5" t="n"/>
      <c r="R36" s="5" t="n"/>
      <c r="S36" s="5" t="n"/>
      <c r="T36" s="5">
        <f>IF(COUNT($O36:$S36)=0,"",SUM($O36:$S36))</f>
        <v/>
      </c>
      <c r="U36" s="5" t="n"/>
      <c r="V36" s="7">
        <f>IF(OR($I36="",$T36=""),"",ROUND($I36*($O36*1.5+$P36*2.1+$Q36*2+$R36*3+$S36*3.9),0))</f>
        <v/>
      </c>
      <c r="W36" s="6">
        <f>IF($T36="","",IF($U36&gt;200,"Vượt trần 200 giờ/năm",IF($T36&gt;40,"Vượt trần 40 giờ/tháng",IF($U36&gt;160,"Sắp chạm trần năm",IF($T36&gt;32,"Sắp chạm trần tháng","")))))</f>
        <v/>
      </c>
      <c r="X36" s="6" t="n"/>
    </row>
    <row r="37" ht="17" customHeight="1">
      <c r="A37" s="5">
        <f>IF($D37="","",ROW()-4)</f>
        <v/>
      </c>
      <c r="B37" s="6" t="n"/>
      <c r="C37" s="5" t="n"/>
      <c r="D37" s="6" t="n"/>
      <c r="E37" s="6" t="n"/>
      <c r="F37" s="7" t="n"/>
      <c r="G37" s="5" t="n"/>
      <c r="H37" s="5" t="n"/>
      <c r="I37" s="7">
        <f>IF(OR($F37="",$G37="",$H37=""),"",ROUND($F37/($G37*$H37),0))</f>
        <v/>
      </c>
      <c r="J37" s="5" t="n"/>
      <c r="K37" s="5" t="n"/>
      <c r="L37" s="5" t="n"/>
      <c r="M37" s="5" t="n"/>
      <c r="N37" s="5">
        <f>IF($D37="","",SUM($J37:$M37))</f>
        <v/>
      </c>
      <c r="O37" s="5" t="n"/>
      <c r="P37" s="5" t="n"/>
      <c r="Q37" s="5" t="n"/>
      <c r="R37" s="5" t="n"/>
      <c r="S37" s="5" t="n"/>
      <c r="T37" s="5">
        <f>IF(COUNT($O37:$S37)=0,"",SUM($O37:$S37))</f>
        <v/>
      </c>
      <c r="U37" s="5" t="n"/>
      <c r="V37" s="7">
        <f>IF(OR($I37="",$T37=""),"",ROUND($I37*($O37*1.5+$P37*2.1+$Q37*2+$R37*3+$S37*3.9),0))</f>
        <v/>
      </c>
      <c r="W37" s="6">
        <f>IF($T37="","",IF($U37&gt;200,"Vượt trần 200 giờ/năm",IF($T37&gt;40,"Vượt trần 40 giờ/tháng",IF($U37&gt;160,"Sắp chạm trần năm",IF($T37&gt;32,"Sắp chạm trần tháng","")))))</f>
        <v/>
      </c>
      <c r="X37" s="6" t="n"/>
    </row>
    <row r="38" ht="17" customHeight="1">
      <c r="A38" s="5">
        <f>IF($D38="","",ROW()-4)</f>
        <v/>
      </c>
      <c r="B38" s="6" t="n"/>
      <c r="C38" s="5" t="n"/>
      <c r="D38" s="6" t="n"/>
      <c r="E38" s="6" t="n"/>
      <c r="F38" s="7" t="n"/>
      <c r="G38" s="5" t="n"/>
      <c r="H38" s="5" t="n"/>
      <c r="I38" s="7">
        <f>IF(OR($F38="",$G38="",$H38=""),"",ROUND($F38/($G38*$H38),0))</f>
        <v/>
      </c>
      <c r="J38" s="5" t="n"/>
      <c r="K38" s="5" t="n"/>
      <c r="L38" s="5" t="n"/>
      <c r="M38" s="5" t="n"/>
      <c r="N38" s="5">
        <f>IF($D38="","",SUM($J38:$M38))</f>
        <v/>
      </c>
      <c r="O38" s="5" t="n"/>
      <c r="P38" s="5" t="n"/>
      <c r="Q38" s="5" t="n"/>
      <c r="R38" s="5" t="n"/>
      <c r="S38" s="5" t="n"/>
      <c r="T38" s="5">
        <f>IF(COUNT($O38:$S38)=0,"",SUM($O38:$S38))</f>
        <v/>
      </c>
      <c r="U38" s="5" t="n"/>
      <c r="V38" s="7">
        <f>IF(OR($I38="",$T38=""),"",ROUND($I38*($O38*1.5+$P38*2.1+$Q38*2+$R38*3+$S38*3.9),0))</f>
        <v/>
      </c>
      <c r="W38" s="6">
        <f>IF($T38="","",IF($U38&gt;200,"Vượt trần 200 giờ/năm",IF($T38&gt;40,"Vượt trần 40 giờ/tháng",IF($U38&gt;160,"Sắp chạm trần năm",IF($T38&gt;32,"Sắp chạm trần tháng","")))))</f>
        <v/>
      </c>
      <c r="X38" s="6" t="n"/>
    </row>
    <row r="39" ht="17" customHeight="1">
      <c r="A39" s="5">
        <f>IF($D39="","",ROW()-4)</f>
        <v/>
      </c>
      <c r="B39" s="6" t="n"/>
      <c r="C39" s="5" t="n"/>
      <c r="D39" s="6" t="n"/>
      <c r="E39" s="6" t="n"/>
      <c r="F39" s="7" t="n"/>
      <c r="G39" s="5" t="n"/>
      <c r="H39" s="5" t="n"/>
      <c r="I39" s="7">
        <f>IF(OR($F39="",$G39="",$H39=""),"",ROUND($F39/($G39*$H39),0))</f>
        <v/>
      </c>
      <c r="J39" s="5" t="n"/>
      <c r="K39" s="5" t="n"/>
      <c r="L39" s="5" t="n"/>
      <c r="M39" s="5" t="n"/>
      <c r="N39" s="5">
        <f>IF($D39="","",SUM($J39:$M39))</f>
        <v/>
      </c>
      <c r="O39" s="5" t="n"/>
      <c r="P39" s="5" t="n"/>
      <c r="Q39" s="5" t="n"/>
      <c r="R39" s="5" t="n"/>
      <c r="S39" s="5" t="n"/>
      <c r="T39" s="5">
        <f>IF(COUNT($O39:$S39)=0,"",SUM($O39:$S39))</f>
        <v/>
      </c>
      <c r="U39" s="5" t="n"/>
      <c r="V39" s="7">
        <f>IF(OR($I39="",$T39=""),"",ROUND($I39*($O39*1.5+$P39*2.1+$Q39*2+$R39*3+$S39*3.9),0))</f>
        <v/>
      </c>
      <c r="W39" s="6">
        <f>IF($T39="","",IF($U39&gt;200,"Vượt trần 200 giờ/năm",IF($T39&gt;40,"Vượt trần 40 giờ/tháng",IF($U39&gt;160,"Sắp chạm trần năm",IF($T39&gt;32,"Sắp chạm trần tháng","")))))</f>
        <v/>
      </c>
      <c r="X39" s="6" t="n"/>
    </row>
    <row r="40" ht="17" customHeight="1">
      <c r="A40" s="5">
        <f>IF($D40="","",ROW()-4)</f>
        <v/>
      </c>
      <c r="B40" s="6" t="n"/>
      <c r="C40" s="5" t="n"/>
      <c r="D40" s="6" t="n"/>
      <c r="E40" s="6" t="n"/>
      <c r="F40" s="7" t="n"/>
      <c r="G40" s="5" t="n"/>
      <c r="H40" s="5" t="n"/>
      <c r="I40" s="7">
        <f>IF(OR($F40="",$G40="",$H40=""),"",ROUND($F40/($G40*$H40),0))</f>
        <v/>
      </c>
      <c r="J40" s="5" t="n"/>
      <c r="K40" s="5" t="n"/>
      <c r="L40" s="5" t="n"/>
      <c r="M40" s="5" t="n"/>
      <c r="N40" s="5">
        <f>IF($D40="","",SUM($J40:$M40))</f>
        <v/>
      </c>
      <c r="O40" s="5" t="n"/>
      <c r="P40" s="5" t="n"/>
      <c r="Q40" s="5" t="n"/>
      <c r="R40" s="5" t="n"/>
      <c r="S40" s="5" t="n"/>
      <c r="T40" s="5">
        <f>IF(COUNT($O40:$S40)=0,"",SUM($O40:$S40))</f>
        <v/>
      </c>
      <c r="U40" s="5" t="n"/>
      <c r="V40" s="7">
        <f>IF(OR($I40="",$T40=""),"",ROUND($I40*($O40*1.5+$P40*2.1+$Q40*2+$R40*3+$S40*3.9),0))</f>
        <v/>
      </c>
      <c r="W40" s="6">
        <f>IF($T40="","",IF($U40&gt;200,"Vượt trần 200 giờ/năm",IF($T40&gt;40,"Vượt trần 40 giờ/tháng",IF($U40&gt;160,"Sắp chạm trần năm",IF($T40&gt;32,"Sắp chạm trần tháng","")))))</f>
        <v/>
      </c>
      <c r="X40" s="6" t="n"/>
    </row>
    <row r="41" ht="17" customHeight="1">
      <c r="A41" s="5">
        <f>IF($D41="","",ROW()-4)</f>
        <v/>
      </c>
      <c r="B41" s="6" t="n"/>
      <c r="C41" s="5" t="n"/>
      <c r="D41" s="6" t="n"/>
      <c r="E41" s="6" t="n"/>
      <c r="F41" s="7" t="n"/>
      <c r="G41" s="5" t="n"/>
      <c r="H41" s="5" t="n"/>
      <c r="I41" s="7">
        <f>IF(OR($F41="",$G41="",$H41=""),"",ROUND($F41/($G41*$H41),0))</f>
        <v/>
      </c>
      <c r="J41" s="5" t="n"/>
      <c r="K41" s="5" t="n"/>
      <c r="L41" s="5" t="n"/>
      <c r="M41" s="5" t="n"/>
      <c r="N41" s="5">
        <f>IF($D41="","",SUM($J41:$M41))</f>
        <v/>
      </c>
      <c r="O41" s="5" t="n"/>
      <c r="P41" s="5" t="n"/>
      <c r="Q41" s="5" t="n"/>
      <c r="R41" s="5" t="n"/>
      <c r="S41" s="5" t="n"/>
      <c r="T41" s="5">
        <f>IF(COUNT($O41:$S41)=0,"",SUM($O41:$S41))</f>
        <v/>
      </c>
      <c r="U41" s="5" t="n"/>
      <c r="V41" s="7">
        <f>IF(OR($I41="",$T41=""),"",ROUND($I41*($O41*1.5+$P41*2.1+$Q41*2+$R41*3+$S41*3.9),0))</f>
        <v/>
      </c>
      <c r="W41" s="6">
        <f>IF($T41="","",IF($U41&gt;200,"Vượt trần 200 giờ/năm",IF($T41&gt;40,"Vượt trần 40 giờ/tháng",IF($U41&gt;160,"Sắp chạm trần năm",IF($T41&gt;32,"Sắp chạm trần tháng","")))))</f>
        <v/>
      </c>
      <c r="X41" s="6" t="n"/>
    </row>
    <row r="42" ht="17" customHeight="1">
      <c r="A42" s="5">
        <f>IF($D42="","",ROW()-4)</f>
        <v/>
      </c>
      <c r="B42" s="6" t="n"/>
      <c r="C42" s="5" t="n"/>
      <c r="D42" s="6" t="n"/>
      <c r="E42" s="6" t="n"/>
      <c r="F42" s="7" t="n"/>
      <c r="G42" s="5" t="n"/>
      <c r="H42" s="5" t="n"/>
      <c r="I42" s="7">
        <f>IF(OR($F42="",$G42="",$H42=""),"",ROUND($F42/($G42*$H42),0))</f>
        <v/>
      </c>
      <c r="J42" s="5" t="n"/>
      <c r="K42" s="5" t="n"/>
      <c r="L42" s="5" t="n"/>
      <c r="M42" s="5" t="n"/>
      <c r="N42" s="5">
        <f>IF($D42="","",SUM($J42:$M42))</f>
        <v/>
      </c>
      <c r="O42" s="5" t="n"/>
      <c r="P42" s="5" t="n"/>
      <c r="Q42" s="5" t="n"/>
      <c r="R42" s="5" t="n"/>
      <c r="S42" s="5" t="n"/>
      <c r="T42" s="5">
        <f>IF(COUNT($O42:$S42)=0,"",SUM($O42:$S42))</f>
        <v/>
      </c>
      <c r="U42" s="5" t="n"/>
      <c r="V42" s="7">
        <f>IF(OR($I42="",$T42=""),"",ROUND($I42*($O42*1.5+$P42*2.1+$Q42*2+$R42*3+$S42*3.9),0))</f>
        <v/>
      </c>
      <c r="W42" s="6">
        <f>IF($T42="","",IF($U42&gt;200,"Vượt trần 200 giờ/năm",IF($T42&gt;40,"Vượt trần 40 giờ/tháng",IF($U42&gt;160,"Sắp chạm trần năm",IF($T42&gt;32,"Sắp chạm trần tháng","")))))</f>
        <v/>
      </c>
      <c r="X42" s="6" t="n"/>
    </row>
    <row r="43" ht="17" customHeight="1">
      <c r="A43" s="5">
        <f>IF($D43="","",ROW()-4)</f>
        <v/>
      </c>
      <c r="B43" s="6" t="n"/>
      <c r="C43" s="5" t="n"/>
      <c r="D43" s="6" t="n"/>
      <c r="E43" s="6" t="n"/>
      <c r="F43" s="7" t="n"/>
      <c r="G43" s="5" t="n"/>
      <c r="H43" s="5" t="n"/>
      <c r="I43" s="7">
        <f>IF(OR($F43="",$G43="",$H43=""),"",ROUND($F43/($G43*$H43),0))</f>
        <v/>
      </c>
      <c r="J43" s="5" t="n"/>
      <c r="K43" s="5" t="n"/>
      <c r="L43" s="5" t="n"/>
      <c r="M43" s="5" t="n"/>
      <c r="N43" s="5">
        <f>IF($D43="","",SUM($J43:$M43))</f>
        <v/>
      </c>
      <c r="O43" s="5" t="n"/>
      <c r="P43" s="5" t="n"/>
      <c r="Q43" s="5" t="n"/>
      <c r="R43" s="5" t="n"/>
      <c r="S43" s="5" t="n"/>
      <c r="T43" s="5">
        <f>IF(COUNT($O43:$S43)=0,"",SUM($O43:$S43))</f>
        <v/>
      </c>
      <c r="U43" s="5" t="n"/>
      <c r="V43" s="7">
        <f>IF(OR($I43="",$T43=""),"",ROUND($I43*($O43*1.5+$P43*2.1+$Q43*2+$R43*3+$S43*3.9),0))</f>
        <v/>
      </c>
      <c r="W43" s="6">
        <f>IF($T43="","",IF($U43&gt;200,"Vượt trần 200 giờ/năm",IF($T43&gt;40,"Vượt trần 40 giờ/tháng",IF($U43&gt;160,"Sắp chạm trần năm",IF($T43&gt;32,"Sắp chạm trần tháng","")))))</f>
        <v/>
      </c>
      <c r="X43" s="6" t="n"/>
    </row>
    <row r="44" ht="17" customHeight="1">
      <c r="A44" s="5">
        <f>IF($D44="","",ROW()-4)</f>
        <v/>
      </c>
      <c r="B44" s="6" t="n"/>
      <c r="C44" s="5" t="n"/>
      <c r="D44" s="6" t="n"/>
      <c r="E44" s="6" t="n"/>
      <c r="F44" s="7" t="n"/>
      <c r="G44" s="5" t="n"/>
      <c r="H44" s="5" t="n"/>
      <c r="I44" s="7">
        <f>IF(OR($F44="",$G44="",$H44=""),"",ROUND($F44/($G44*$H44),0))</f>
        <v/>
      </c>
      <c r="J44" s="5" t="n"/>
      <c r="K44" s="5" t="n"/>
      <c r="L44" s="5" t="n"/>
      <c r="M44" s="5" t="n"/>
      <c r="N44" s="5">
        <f>IF($D44="","",SUM($J44:$M44))</f>
        <v/>
      </c>
      <c r="O44" s="5" t="n"/>
      <c r="P44" s="5" t="n"/>
      <c r="Q44" s="5" t="n"/>
      <c r="R44" s="5" t="n"/>
      <c r="S44" s="5" t="n"/>
      <c r="T44" s="5">
        <f>IF(COUNT($O44:$S44)=0,"",SUM($O44:$S44))</f>
        <v/>
      </c>
      <c r="U44" s="5" t="n"/>
      <c r="V44" s="7">
        <f>IF(OR($I44="",$T44=""),"",ROUND($I44*($O44*1.5+$P44*2.1+$Q44*2+$R44*3+$S44*3.9),0))</f>
        <v/>
      </c>
      <c r="W44" s="6">
        <f>IF($T44="","",IF($U44&gt;200,"Vượt trần 200 giờ/năm",IF($T44&gt;40,"Vượt trần 40 giờ/tháng",IF($U44&gt;160,"Sắp chạm trần năm",IF($T44&gt;32,"Sắp chạm trần tháng","")))))</f>
        <v/>
      </c>
      <c r="X44" s="6" t="n"/>
    </row>
    <row r="45" ht="17" customHeight="1">
      <c r="A45" s="5">
        <f>IF($D45="","",ROW()-4)</f>
        <v/>
      </c>
      <c r="B45" s="6" t="n"/>
      <c r="C45" s="5" t="n"/>
      <c r="D45" s="6" t="n"/>
      <c r="E45" s="6" t="n"/>
      <c r="F45" s="7" t="n"/>
      <c r="G45" s="5" t="n"/>
      <c r="H45" s="5" t="n"/>
      <c r="I45" s="7">
        <f>IF(OR($F45="",$G45="",$H45=""),"",ROUND($F45/($G45*$H45),0))</f>
        <v/>
      </c>
      <c r="J45" s="5" t="n"/>
      <c r="K45" s="5" t="n"/>
      <c r="L45" s="5" t="n"/>
      <c r="M45" s="5" t="n"/>
      <c r="N45" s="5">
        <f>IF($D45="","",SUM($J45:$M45))</f>
        <v/>
      </c>
      <c r="O45" s="5" t="n"/>
      <c r="P45" s="5" t="n"/>
      <c r="Q45" s="5" t="n"/>
      <c r="R45" s="5" t="n"/>
      <c r="S45" s="5" t="n"/>
      <c r="T45" s="5">
        <f>IF(COUNT($O45:$S45)=0,"",SUM($O45:$S45))</f>
        <v/>
      </c>
      <c r="U45" s="5" t="n"/>
      <c r="V45" s="7">
        <f>IF(OR($I45="",$T45=""),"",ROUND($I45*($O45*1.5+$P45*2.1+$Q45*2+$R45*3+$S45*3.9),0))</f>
        <v/>
      </c>
      <c r="W45" s="6">
        <f>IF($T45="","",IF($U45&gt;200,"Vượt trần 200 giờ/năm",IF($T45&gt;40,"Vượt trần 40 giờ/tháng",IF($U45&gt;160,"Sắp chạm trần năm",IF($T45&gt;32,"Sắp chạm trần tháng","")))))</f>
        <v/>
      </c>
      <c r="X45" s="6" t="n"/>
    </row>
    <row r="46" ht="17" customHeight="1">
      <c r="A46" s="5">
        <f>IF($D46="","",ROW()-4)</f>
        <v/>
      </c>
      <c r="B46" s="6" t="n"/>
      <c r="C46" s="5" t="n"/>
      <c r="D46" s="6" t="n"/>
      <c r="E46" s="6" t="n"/>
      <c r="F46" s="7" t="n"/>
      <c r="G46" s="5" t="n"/>
      <c r="H46" s="5" t="n"/>
      <c r="I46" s="7">
        <f>IF(OR($F46="",$G46="",$H46=""),"",ROUND($F46/($G46*$H46),0))</f>
        <v/>
      </c>
      <c r="J46" s="5" t="n"/>
      <c r="K46" s="5" t="n"/>
      <c r="L46" s="5" t="n"/>
      <c r="M46" s="5" t="n"/>
      <c r="N46" s="5">
        <f>IF($D46="","",SUM($J46:$M46))</f>
        <v/>
      </c>
      <c r="O46" s="5" t="n"/>
      <c r="P46" s="5" t="n"/>
      <c r="Q46" s="5" t="n"/>
      <c r="R46" s="5" t="n"/>
      <c r="S46" s="5" t="n"/>
      <c r="T46" s="5">
        <f>IF(COUNT($O46:$S46)=0,"",SUM($O46:$S46))</f>
        <v/>
      </c>
      <c r="U46" s="5" t="n"/>
      <c r="V46" s="7">
        <f>IF(OR($I46="",$T46=""),"",ROUND($I46*($O46*1.5+$P46*2.1+$Q46*2+$R46*3+$S46*3.9),0))</f>
        <v/>
      </c>
      <c r="W46" s="6">
        <f>IF($T46="","",IF($U46&gt;200,"Vượt trần 200 giờ/năm",IF($T46&gt;40,"Vượt trần 40 giờ/tháng",IF($U46&gt;160,"Sắp chạm trần năm",IF($T46&gt;32,"Sắp chạm trần tháng","")))))</f>
        <v/>
      </c>
      <c r="X46" s="6" t="n"/>
    </row>
    <row r="47" ht="17" customHeight="1">
      <c r="A47" s="5">
        <f>IF($D47="","",ROW()-4)</f>
        <v/>
      </c>
      <c r="B47" s="6" t="n"/>
      <c r="C47" s="5" t="n"/>
      <c r="D47" s="6" t="n"/>
      <c r="E47" s="6" t="n"/>
      <c r="F47" s="7" t="n"/>
      <c r="G47" s="5" t="n"/>
      <c r="H47" s="5" t="n"/>
      <c r="I47" s="7">
        <f>IF(OR($F47="",$G47="",$H47=""),"",ROUND($F47/($G47*$H47),0))</f>
        <v/>
      </c>
      <c r="J47" s="5" t="n"/>
      <c r="K47" s="5" t="n"/>
      <c r="L47" s="5" t="n"/>
      <c r="M47" s="5" t="n"/>
      <c r="N47" s="5">
        <f>IF($D47="","",SUM($J47:$M47))</f>
        <v/>
      </c>
      <c r="O47" s="5" t="n"/>
      <c r="P47" s="5" t="n"/>
      <c r="Q47" s="5" t="n"/>
      <c r="R47" s="5" t="n"/>
      <c r="S47" s="5" t="n"/>
      <c r="T47" s="5">
        <f>IF(COUNT($O47:$S47)=0,"",SUM($O47:$S47))</f>
        <v/>
      </c>
      <c r="U47" s="5" t="n"/>
      <c r="V47" s="7">
        <f>IF(OR($I47="",$T47=""),"",ROUND($I47*($O47*1.5+$P47*2.1+$Q47*2+$R47*3+$S47*3.9),0))</f>
        <v/>
      </c>
      <c r="W47" s="6">
        <f>IF($T47="","",IF($U47&gt;200,"Vượt trần 200 giờ/năm",IF($T47&gt;40,"Vượt trần 40 giờ/tháng",IF($U47&gt;160,"Sắp chạm trần năm",IF($T47&gt;32,"Sắp chạm trần tháng","")))))</f>
        <v/>
      </c>
      <c r="X47" s="6" t="n"/>
    </row>
    <row r="48" ht="17" customHeight="1">
      <c r="A48" s="5">
        <f>IF($D48="","",ROW()-4)</f>
        <v/>
      </c>
      <c r="B48" s="6" t="n"/>
      <c r="C48" s="5" t="n"/>
      <c r="D48" s="6" t="n"/>
      <c r="E48" s="6" t="n"/>
      <c r="F48" s="7" t="n"/>
      <c r="G48" s="5" t="n"/>
      <c r="H48" s="5" t="n"/>
      <c r="I48" s="7">
        <f>IF(OR($F48="",$G48="",$H48=""),"",ROUND($F48/($G48*$H48),0))</f>
        <v/>
      </c>
      <c r="J48" s="5" t="n"/>
      <c r="K48" s="5" t="n"/>
      <c r="L48" s="5" t="n"/>
      <c r="M48" s="5" t="n"/>
      <c r="N48" s="5">
        <f>IF($D48="","",SUM($J48:$M48))</f>
        <v/>
      </c>
      <c r="O48" s="5" t="n"/>
      <c r="P48" s="5" t="n"/>
      <c r="Q48" s="5" t="n"/>
      <c r="R48" s="5" t="n"/>
      <c r="S48" s="5" t="n"/>
      <c r="T48" s="5">
        <f>IF(COUNT($O48:$S48)=0,"",SUM($O48:$S48))</f>
        <v/>
      </c>
      <c r="U48" s="5" t="n"/>
      <c r="V48" s="7">
        <f>IF(OR($I48="",$T48=""),"",ROUND($I48*($O48*1.5+$P48*2.1+$Q48*2+$R48*3+$S48*3.9),0))</f>
        <v/>
      </c>
      <c r="W48" s="6">
        <f>IF($T48="","",IF($U48&gt;200,"Vượt trần 200 giờ/năm",IF($T48&gt;40,"Vượt trần 40 giờ/tháng",IF($U48&gt;160,"Sắp chạm trần năm",IF($T48&gt;32,"Sắp chạm trần tháng","")))))</f>
        <v/>
      </c>
      <c r="X48" s="6" t="n"/>
    </row>
    <row r="49" ht="17" customHeight="1">
      <c r="A49" s="5">
        <f>IF($D49="","",ROW()-4)</f>
        <v/>
      </c>
      <c r="B49" s="6" t="n"/>
      <c r="C49" s="5" t="n"/>
      <c r="D49" s="6" t="n"/>
      <c r="E49" s="6" t="n"/>
      <c r="F49" s="7" t="n"/>
      <c r="G49" s="5" t="n"/>
      <c r="H49" s="5" t="n"/>
      <c r="I49" s="7">
        <f>IF(OR($F49="",$G49="",$H49=""),"",ROUND($F49/($G49*$H49),0))</f>
        <v/>
      </c>
      <c r="J49" s="5" t="n"/>
      <c r="K49" s="5" t="n"/>
      <c r="L49" s="5" t="n"/>
      <c r="M49" s="5" t="n"/>
      <c r="N49" s="5">
        <f>IF($D49="","",SUM($J49:$M49))</f>
        <v/>
      </c>
      <c r="O49" s="5" t="n"/>
      <c r="P49" s="5" t="n"/>
      <c r="Q49" s="5" t="n"/>
      <c r="R49" s="5" t="n"/>
      <c r="S49" s="5" t="n"/>
      <c r="T49" s="5">
        <f>IF(COUNT($O49:$S49)=0,"",SUM($O49:$S49))</f>
        <v/>
      </c>
      <c r="U49" s="5" t="n"/>
      <c r="V49" s="7">
        <f>IF(OR($I49="",$T49=""),"",ROUND($I49*($O49*1.5+$P49*2.1+$Q49*2+$R49*3+$S49*3.9),0))</f>
        <v/>
      </c>
      <c r="W49" s="6">
        <f>IF($T49="","",IF($U49&gt;200,"Vượt trần 200 giờ/năm",IF($T49&gt;40,"Vượt trần 40 giờ/tháng",IF($U49&gt;160,"Sắp chạm trần năm",IF($T49&gt;32,"Sắp chạm trần tháng","")))))</f>
        <v/>
      </c>
      <c r="X49" s="6" t="n"/>
    </row>
    <row r="50" ht="17" customHeight="1">
      <c r="A50" s="5">
        <f>IF($D50="","",ROW()-4)</f>
        <v/>
      </c>
      <c r="B50" s="6" t="n"/>
      <c r="C50" s="5" t="n"/>
      <c r="D50" s="6" t="n"/>
      <c r="E50" s="6" t="n"/>
      <c r="F50" s="7" t="n"/>
      <c r="G50" s="5" t="n"/>
      <c r="H50" s="5" t="n"/>
      <c r="I50" s="7">
        <f>IF(OR($F50="",$G50="",$H50=""),"",ROUND($F50/($G50*$H50),0))</f>
        <v/>
      </c>
      <c r="J50" s="5" t="n"/>
      <c r="K50" s="5" t="n"/>
      <c r="L50" s="5" t="n"/>
      <c r="M50" s="5" t="n"/>
      <c r="N50" s="5">
        <f>IF($D50="","",SUM($J50:$M50))</f>
        <v/>
      </c>
      <c r="O50" s="5" t="n"/>
      <c r="P50" s="5" t="n"/>
      <c r="Q50" s="5" t="n"/>
      <c r="R50" s="5" t="n"/>
      <c r="S50" s="5" t="n"/>
      <c r="T50" s="5">
        <f>IF(COUNT($O50:$S50)=0,"",SUM($O50:$S50))</f>
        <v/>
      </c>
      <c r="U50" s="5" t="n"/>
      <c r="V50" s="7">
        <f>IF(OR($I50="",$T50=""),"",ROUND($I50*($O50*1.5+$P50*2.1+$Q50*2+$R50*3+$S50*3.9),0))</f>
        <v/>
      </c>
      <c r="W50" s="6">
        <f>IF($T50="","",IF($U50&gt;200,"Vượt trần 200 giờ/năm",IF($T50&gt;40,"Vượt trần 40 giờ/tháng",IF($U50&gt;160,"Sắp chạm trần năm",IF($T50&gt;32,"Sắp chạm trần tháng","")))))</f>
        <v/>
      </c>
      <c r="X50" s="6" t="n"/>
    </row>
    <row r="51" ht="17" customHeight="1">
      <c r="A51" s="5">
        <f>IF($D51="","",ROW()-4)</f>
        <v/>
      </c>
      <c r="B51" s="6" t="n"/>
      <c r="C51" s="5" t="n"/>
      <c r="D51" s="6" t="n"/>
      <c r="E51" s="6" t="n"/>
      <c r="F51" s="7" t="n"/>
      <c r="G51" s="5" t="n"/>
      <c r="H51" s="5" t="n"/>
      <c r="I51" s="7">
        <f>IF(OR($F51="",$G51="",$H51=""),"",ROUND($F51/($G51*$H51),0))</f>
        <v/>
      </c>
      <c r="J51" s="5" t="n"/>
      <c r="K51" s="5" t="n"/>
      <c r="L51" s="5" t="n"/>
      <c r="M51" s="5" t="n"/>
      <c r="N51" s="5">
        <f>IF($D51="","",SUM($J51:$M51))</f>
        <v/>
      </c>
      <c r="O51" s="5" t="n"/>
      <c r="P51" s="5" t="n"/>
      <c r="Q51" s="5" t="n"/>
      <c r="R51" s="5" t="n"/>
      <c r="S51" s="5" t="n"/>
      <c r="T51" s="5">
        <f>IF(COUNT($O51:$S51)=0,"",SUM($O51:$S51))</f>
        <v/>
      </c>
      <c r="U51" s="5" t="n"/>
      <c r="V51" s="7">
        <f>IF(OR($I51="",$T51=""),"",ROUND($I51*($O51*1.5+$P51*2.1+$Q51*2+$R51*3+$S51*3.9),0))</f>
        <v/>
      </c>
      <c r="W51" s="6">
        <f>IF($T51="","",IF($U51&gt;200,"Vượt trần 200 giờ/năm",IF($T51&gt;40,"Vượt trần 40 giờ/tháng",IF($U51&gt;160,"Sắp chạm trần năm",IF($T51&gt;32,"Sắp chạm trần tháng","")))))</f>
        <v/>
      </c>
      <c r="X51" s="6" t="n"/>
    </row>
    <row r="52" ht="17" customHeight="1">
      <c r="A52" s="5">
        <f>IF($D52="","",ROW()-4)</f>
        <v/>
      </c>
      <c r="B52" s="6" t="n"/>
      <c r="C52" s="5" t="n"/>
      <c r="D52" s="6" t="n"/>
      <c r="E52" s="6" t="n"/>
      <c r="F52" s="7" t="n"/>
      <c r="G52" s="5" t="n"/>
      <c r="H52" s="5" t="n"/>
      <c r="I52" s="7">
        <f>IF(OR($F52="",$G52="",$H52=""),"",ROUND($F52/($G52*$H52),0))</f>
        <v/>
      </c>
      <c r="J52" s="5" t="n"/>
      <c r="K52" s="5" t="n"/>
      <c r="L52" s="5" t="n"/>
      <c r="M52" s="5" t="n"/>
      <c r="N52" s="5">
        <f>IF($D52="","",SUM($J52:$M52))</f>
        <v/>
      </c>
      <c r="O52" s="5" t="n"/>
      <c r="P52" s="5" t="n"/>
      <c r="Q52" s="5" t="n"/>
      <c r="R52" s="5" t="n"/>
      <c r="S52" s="5" t="n"/>
      <c r="T52" s="5">
        <f>IF(COUNT($O52:$S52)=0,"",SUM($O52:$S52))</f>
        <v/>
      </c>
      <c r="U52" s="5" t="n"/>
      <c r="V52" s="7">
        <f>IF(OR($I52="",$T52=""),"",ROUND($I52*($O52*1.5+$P52*2.1+$Q52*2+$R52*3+$S52*3.9),0))</f>
        <v/>
      </c>
      <c r="W52" s="6">
        <f>IF($T52="","",IF($U52&gt;200,"Vượt trần 200 giờ/năm",IF($T52&gt;40,"Vượt trần 40 giờ/tháng",IF($U52&gt;160,"Sắp chạm trần năm",IF($T52&gt;32,"Sắp chạm trần tháng","")))))</f>
        <v/>
      </c>
      <c r="X52" s="6" t="n"/>
    </row>
    <row r="53" ht="17" customHeight="1">
      <c r="A53" s="5">
        <f>IF($D53="","",ROW()-4)</f>
        <v/>
      </c>
      <c r="B53" s="6" t="n"/>
      <c r="C53" s="5" t="n"/>
      <c r="D53" s="6" t="n"/>
      <c r="E53" s="6" t="n"/>
      <c r="F53" s="7" t="n"/>
      <c r="G53" s="5" t="n"/>
      <c r="H53" s="5" t="n"/>
      <c r="I53" s="7">
        <f>IF(OR($F53="",$G53="",$H53=""),"",ROUND($F53/($G53*$H53),0))</f>
        <v/>
      </c>
      <c r="J53" s="5" t="n"/>
      <c r="K53" s="5" t="n"/>
      <c r="L53" s="5" t="n"/>
      <c r="M53" s="5" t="n"/>
      <c r="N53" s="5">
        <f>IF($D53="","",SUM($J53:$M53))</f>
        <v/>
      </c>
      <c r="O53" s="5" t="n"/>
      <c r="P53" s="5" t="n"/>
      <c r="Q53" s="5" t="n"/>
      <c r="R53" s="5" t="n"/>
      <c r="S53" s="5" t="n"/>
      <c r="T53" s="5">
        <f>IF(COUNT($O53:$S53)=0,"",SUM($O53:$S53))</f>
        <v/>
      </c>
      <c r="U53" s="5" t="n"/>
      <c r="V53" s="7">
        <f>IF(OR($I53="",$T53=""),"",ROUND($I53*($O53*1.5+$P53*2.1+$Q53*2+$R53*3+$S53*3.9),0))</f>
        <v/>
      </c>
      <c r="W53" s="6">
        <f>IF($T53="","",IF($U53&gt;200,"Vượt trần 200 giờ/năm",IF($T53&gt;40,"Vượt trần 40 giờ/tháng",IF($U53&gt;160,"Sắp chạm trần năm",IF($T53&gt;32,"Sắp chạm trần tháng","")))))</f>
        <v/>
      </c>
      <c r="X53" s="6" t="n"/>
    </row>
    <row r="54" ht="17" customHeight="1">
      <c r="A54" s="5">
        <f>IF($D54="","",ROW()-4)</f>
        <v/>
      </c>
      <c r="B54" s="6" t="n"/>
      <c r="C54" s="5" t="n"/>
      <c r="D54" s="6" t="n"/>
      <c r="E54" s="6" t="n"/>
      <c r="F54" s="7" t="n"/>
      <c r="G54" s="5" t="n"/>
      <c r="H54" s="5" t="n"/>
      <c r="I54" s="7">
        <f>IF(OR($F54="",$G54="",$H54=""),"",ROUND($F54/($G54*$H54),0))</f>
        <v/>
      </c>
      <c r="J54" s="5" t="n"/>
      <c r="K54" s="5" t="n"/>
      <c r="L54" s="5" t="n"/>
      <c r="M54" s="5" t="n"/>
      <c r="N54" s="5">
        <f>IF($D54="","",SUM($J54:$M54))</f>
        <v/>
      </c>
      <c r="O54" s="5" t="n"/>
      <c r="P54" s="5" t="n"/>
      <c r="Q54" s="5" t="n"/>
      <c r="R54" s="5" t="n"/>
      <c r="S54" s="5" t="n"/>
      <c r="T54" s="5">
        <f>IF(COUNT($O54:$S54)=0,"",SUM($O54:$S54))</f>
        <v/>
      </c>
      <c r="U54" s="5" t="n"/>
      <c r="V54" s="7">
        <f>IF(OR($I54="",$T54=""),"",ROUND($I54*($O54*1.5+$P54*2.1+$Q54*2+$R54*3+$S54*3.9),0))</f>
        <v/>
      </c>
      <c r="W54" s="6">
        <f>IF($T54="","",IF($U54&gt;200,"Vượt trần 200 giờ/năm",IF($T54&gt;40,"Vượt trần 40 giờ/tháng",IF($U54&gt;160,"Sắp chạm trần năm",IF($T54&gt;32,"Sắp chạm trần tháng","")))))</f>
        <v/>
      </c>
      <c r="X54" s="6" t="n"/>
    </row>
    <row r="55" ht="17" customHeight="1">
      <c r="A55" s="5">
        <f>IF($D55="","",ROW()-4)</f>
        <v/>
      </c>
      <c r="B55" s="6" t="n"/>
      <c r="C55" s="5" t="n"/>
      <c r="D55" s="6" t="n"/>
      <c r="E55" s="6" t="n"/>
      <c r="F55" s="7" t="n"/>
      <c r="G55" s="5" t="n"/>
      <c r="H55" s="5" t="n"/>
      <c r="I55" s="7">
        <f>IF(OR($F55="",$G55="",$H55=""),"",ROUND($F55/($G55*$H55),0))</f>
        <v/>
      </c>
      <c r="J55" s="5" t="n"/>
      <c r="K55" s="5" t="n"/>
      <c r="L55" s="5" t="n"/>
      <c r="M55" s="5" t="n"/>
      <c r="N55" s="5">
        <f>IF($D55="","",SUM($J55:$M55))</f>
        <v/>
      </c>
      <c r="O55" s="5" t="n"/>
      <c r="P55" s="5" t="n"/>
      <c r="Q55" s="5" t="n"/>
      <c r="R55" s="5" t="n"/>
      <c r="S55" s="5" t="n"/>
      <c r="T55" s="5">
        <f>IF(COUNT($O55:$S55)=0,"",SUM($O55:$S55))</f>
        <v/>
      </c>
      <c r="U55" s="5" t="n"/>
      <c r="V55" s="7">
        <f>IF(OR($I55="",$T55=""),"",ROUND($I55*($O55*1.5+$P55*2.1+$Q55*2+$R55*3+$S55*3.9),0))</f>
        <v/>
      </c>
      <c r="W55" s="6">
        <f>IF($T55="","",IF($U55&gt;200,"Vượt trần 200 giờ/năm",IF($T55&gt;40,"Vượt trần 40 giờ/tháng",IF($U55&gt;160,"Sắp chạm trần năm",IF($T55&gt;32,"Sắp chạm trần tháng","")))))</f>
        <v/>
      </c>
      <c r="X55" s="6" t="n"/>
    </row>
    <row r="56" ht="17" customHeight="1">
      <c r="A56" s="5">
        <f>IF($D56="","",ROW()-4)</f>
        <v/>
      </c>
      <c r="B56" s="6" t="n"/>
      <c r="C56" s="5" t="n"/>
      <c r="D56" s="6" t="n"/>
      <c r="E56" s="6" t="n"/>
      <c r="F56" s="7" t="n"/>
      <c r="G56" s="5" t="n"/>
      <c r="H56" s="5" t="n"/>
      <c r="I56" s="7">
        <f>IF(OR($F56="",$G56="",$H56=""),"",ROUND($F56/($G56*$H56),0))</f>
        <v/>
      </c>
      <c r="J56" s="5" t="n"/>
      <c r="K56" s="5" t="n"/>
      <c r="L56" s="5" t="n"/>
      <c r="M56" s="5" t="n"/>
      <c r="N56" s="5">
        <f>IF($D56="","",SUM($J56:$M56))</f>
        <v/>
      </c>
      <c r="O56" s="5" t="n"/>
      <c r="P56" s="5" t="n"/>
      <c r="Q56" s="5" t="n"/>
      <c r="R56" s="5" t="n"/>
      <c r="S56" s="5" t="n"/>
      <c r="T56" s="5">
        <f>IF(COUNT($O56:$S56)=0,"",SUM($O56:$S56))</f>
        <v/>
      </c>
      <c r="U56" s="5" t="n"/>
      <c r="V56" s="7">
        <f>IF(OR($I56="",$T56=""),"",ROUND($I56*($O56*1.5+$P56*2.1+$Q56*2+$R56*3+$S56*3.9),0))</f>
        <v/>
      </c>
      <c r="W56" s="6">
        <f>IF($T56="","",IF($U56&gt;200,"Vượt trần 200 giờ/năm",IF($T56&gt;40,"Vượt trần 40 giờ/tháng",IF($U56&gt;160,"Sắp chạm trần năm",IF($T56&gt;32,"Sắp chạm trần tháng","")))))</f>
        <v/>
      </c>
      <c r="X56" s="6" t="n"/>
    </row>
    <row r="57" ht="17" customHeight="1">
      <c r="A57" s="5">
        <f>IF($D57="","",ROW()-4)</f>
        <v/>
      </c>
      <c r="B57" s="6" t="n"/>
      <c r="C57" s="5" t="n"/>
      <c r="D57" s="6" t="n"/>
      <c r="E57" s="6" t="n"/>
      <c r="F57" s="7" t="n"/>
      <c r="G57" s="5" t="n"/>
      <c r="H57" s="5" t="n"/>
      <c r="I57" s="7">
        <f>IF(OR($F57="",$G57="",$H57=""),"",ROUND($F57/($G57*$H57),0))</f>
        <v/>
      </c>
      <c r="J57" s="5" t="n"/>
      <c r="K57" s="5" t="n"/>
      <c r="L57" s="5" t="n"/>
      <c r="M57" s="5" t="n"/>
      <c r="N57" s="5">
        <f>IF($D57="","",SUM($J57:$M57))</f>
        <v/>
      </c>
      <c r="O57" s="5" t="n"/>
      <c r="P57" s="5" t="n"/>
      <c r="Q57" s="5" t="n"/>
      <c r="R57" s="5" t="n"/>
      <c r="S57" s="5" t="n"/>
      <c r="T57" s="5">
        <f>IF(COUNT($O57:$S57)=0,"",SUM($O57:$S57))</f>
        <v/>
      </c>
      <c r="U57" s="5" t="n"/>
      <c r="V57" s="7">
        <f>IF(OR($I57="",$T57=""),"",ROUND($I57*($O57*1.5+$P57*2.1+$Q57*2+$R57*3+$S57*3.9),0))</f>
        <v/>
      </c>
      <c r="W57" s="6">
        <f>IF($T57="","",IF($U57&gt;200,"Vượt trần 200 giờ/năm",IF($T57&gt;40,"Vượt trần 40 giờ/tháng",IF($U57&gt;160,"Sắp chạm trần năm",IF($T57&gt;32,"Sắp chạm trần tháng","")))))</f>
        <v/>
      </c>
      <c r="X57" s="6" t="n"/>
    </row>
    <row r="58" ht="17" customHeight="1">
      <c r="A58" s="5">
        <f>IF($D58="","",ROW()-4)</f>
        <v/>
      </c>
      <c r="B58" s="6" t="n"/>
      <c r="C58" s="5" t="n"/>
      <c r="D58" s="6" t="n"/>
      <c r="E58" s="6" t="n"/>
      <c r="F58" s="7" t="n"/>
      <c r="G58" s="5" t="n"/>
      <c r="H58" s="5" t="n"/>
      <c r="I58" s="7">
        <f>IF(OR($F58="",$G58="",$H58=""),"",ROUND($F58/($G58*$H58),0))</f>
        <v/>
      </c>
      <c r="J58" s="5" t="n"/>
      <c r="K58" s="5" t="n"/>
      <c r="L58" s="5" t="n"/>
      <c r="M58" s="5" t="n"/>
      <c r="N58" s="5">
        <f>IF($D58="","",SUM($J58:$M58))</f>
        <v/>
      </c>
      <c r="O58" s="5" t="n"/>
      <c r="P58" s="5" t="n"/>
      <c r="Q58" s="5" t="n"/>
      <c r="R58" s="5" t="n"/>
      <c r="S58" s="5" t="n"/>
      <c r="T58" s="5">
        <f>IF(COUNT($O58:$S58)=0,"",SUM($O58:$S58))</f>
        <v/>
      </c>
      <c r="U58" s="5" t="n"/>
      <c r="V58" s="7">
        <f>IF(OR($I58="",$T58=""),"",ROUND($I58*($O58*1.5+$P58*2.1+$Q58*2+$R58*3+$S58*3.9),0))</f>
        <v/>
      </c>
      <c r="W58" s="6">
        <f>IF($T58="","",IF($U58&gt;200,"Vượt trần 200 giờ/năm",IF($T58&gt;40,"Vượt trần 40 giờ/tháng",IF($U58&gt;160,"Sắp chạm trần năm",IF($T58&gt;32,"Sắp chạm trần tháng","")))))</f>
        <v/>
      </c>
      <c r="X58" s="6" t="n"/>
    </row>
    <row r="59" ht="17" customHeight="1">
      <c r="A59" s="5">
        <f>IF($D59="","",ROW()-4)</f>
        <v/>
      </c>
      <c r="B59" s="6" t="n"/>
      <c r="C59" s="5" t="n"/>
      <c r="D59" s="6" t="n"/>
      <c r="E59" s="6" t="n"/>
      <c r="F59" s="7" t="n"/>
      <c r="G59" s="5" t="n"/>
      <c r="H59" s="5" t="n"/>
      <c r="I59" s="7">
        <f>IF(OR($F59="",$G59="",$H59=""),"",ROUND($F59/($G59*$H59),0))</f>
        <v/>
      </c>
      <c r="J59" s="5" t="n"/>
      <c r="K59" s="5" t="n"/>
      <c r="L59" s="5" t="n"/>
      <c r="M59" s="5" t="n"/>
      <c r="N59" s="5">
        <f>IF($D59="","",SUM($J59:$M59))</f>
        <v/>
      </c>
      <c r="O59" s="5" t="n"/>
      <c r="P59" s="5" t="n"/>
      <c r="Q59" s="5" t="n"/>
      <c r="R59" s="5" t="n"/>
      <c r="S59" s="5" t="n"/>
      <c r="T59" s="5">
        <f>IF(COUNT($O59:$S59)=0,"",SUM($O59:$S59))</f>
        <v/>
      </c>
      <c r="U59" s="5" t="n"/>
      <c r="V59" s="7">
        <f>IF(OR($I59="",$T59=""),"",ROUND($I59*($O59*1.5+$P59*2.1+$Q59*2+$R59*3+$S59*3.9),0))</f>
        <v/>
      </c>
      <c r="W59" s="6">
        <f>IF($T59="","",IF($U59&gt;200,"Vượt trần 200 giờ/năm",IF($T59&gt;40,"Vượt trần 40 giờ/tháng",IF($U59&gt;160,"Sắp chạm trần năm",IF($T59&gt;32,"Sắp chạm trần tháng","")))))</f>
        <v/>
      </c>
      <c r="X59" s="6" t="n"/>
    </row>
    <row r="60" ht="17" customHeight="1">
      <c r="A60" s="5">
        <f>IF($D60="","",ROW()-4)</f>
        <v/>
      </c>
      <c r="B60" s="6" t="n"/>
      <c r="C60" s="5" t="n"/>
      <c r="D60" s="6" t="n"/>
      <c r="E60" s="6" t="n"/>
      <c r="F60" s="7" t="n"/>
      <c r="G60" s="5" t="n"/>
      <c r="H60" s="5" t="n"/>
      <c r="I60" s="7">
        <f>IF(OR($F60="",$G60="",$H60=""),"",ROUND($F60/($G60*$H60),0))</f>
        <v/>
      </c>
      <c r="J60" s="5" t="n"/>
      <c r="K60" s="5" t="n"/>
      <c r="L60" s="5" t="n"/>
      <c r="M60" s="5" t="n"/>
      <c r="N60" s="5">
        <f>IF($D60="","",SUM($J60:$M60))</f>
        <v/>
      </c>
      <c r="O60" s="5" t="n"/>
      <c r="P60" s="5" t="n"/>
      <c r="Q60" s="5" t="n"/>
      <c r="R60" s="5" t="n"/>
      <c r="S60" s="5" t="n"/>
      <c r="T60" s="5">
        <f>IF(COUNT($O60:$S60)=0,"",SUM($O60:$S60))</f>
        <v/>
      </c>
      <c r="U60" s="5" t="n"/>
      <c r="V60" s="7">
        <f>IF(OR($I60="",$T60=""),"",ROUND($I60*($O60*1.5+$P60*2.1+$Q60*2+$R60*3+$S60*3.9),0))</f>
        <v/>
      </c>
      <c r="W60" s="6">
        <f>IF($T60="","",IF($U60&gt;200,"Vượt trần 200 giờ/năm",IF($T60&gt;40,"Vượt trần 40 giờ/tháng",IF($U60&gt;160,"Sắp chạm trần năm",IF($T60&gt;32,"Sắp chạm trần tháng","")))))</f>
        <v/>
      </c>
      <c r="X60" s="6" t="n"/>
    </row>
    <row r="61" ht="17" customHeight="1">
      <c r="A61" s="5">
        <f>IF($D61="","",ROW()-4)</f>
        <v/>
      </c>
      <c r="B61" s="6" t="n"/>
      <c r="C61" s="5" t="n"/>
      <c r="D61" s="6" t="n"/>
      <c r="E61" s="6" t="n"/>
      <c r="F61" s="7" t="n"/>
      <c r="G61" s="5" t="n"/>
      <c r="H61" s="5" t="n"/>
      <c r="I61" s="7">
        <f>IF(OR($F61="",$G61="",$H61=""),"",ROUND($F61/($G61*$H61),0))</f>
        <v/>
      </c>
      <c r="J61" s="5" t="n"/>
      <c r="K61" s="5" t="n"/>
      <c r="L61" s="5" t="n"/>
      <c r="M61" s="5" t="n"/>
      <c r="N61" s="5">
        <f>IF($D61="","",SUM($J61:$M61))</f>
        <v/>
      </c>
      <c r="O61" s="5" t="n"/>
      <c r="P61" s="5" t="n"/>
      <c r="Q61" s="5" t="n"/>
      <c r="R61" s="5" t="n"/>
      <c r="S61" s="5" t="n"/>
      <c r="T61" s="5">
        <f>IF(COUNT($O61:$S61)=0,"",SUM($O61:$S61))</f>
        <v/>
      </c>
      <c r="U61" s="5" t="n"/>
      <c r="V61" s="7">
        <f>IF(OR($I61="",$T61=""),"",ROUND($I61*($O61*1.5+$P61*2.1+$Q61*2+$R61*3+$S61*3.9),0))</f>
        <v/>
      </c>
      <c r="W61" s="6">
        <f>IF($T61="","",IF($U61&gt;200,"Vượt trần 200 giờ/năm",IF($T61&gt;40,"Vượt trần 40 giờ/tháng",IF($U61&gt;160,"Sắp chạm trần năm",IF($T61&gt;32,"Sắp chạm trần tháng","")))))</f>
        <v/>
      </c>
      <c r="X61" s="6" t="n"/>
    </row>
    <row r="62" ht="17" customHeight="1">
      <c r="A62" s="5">
        <f>IF($D62="","",ROW()-4)</f>
        <v/>
      </c>
      <c r="B62" s="6" t="n"/>
      <c r="C62" s="5" t="n"/>
      <c r="D62" s="6" t="n"/>
      <c r="E62" s="6" t="n"/>
      <c r="F62" s="7" t="n"/>
      <c r="G62" s="5" t="n"/>
      <c r="H62" s="5" t="n"/>
      <c r="I62" s="7">
        <f>IF(OR($F62="",$G62="",$H62=""),"",ROUND($F62/($G62*$H62),0))</f>
        <v/>
      </c>
      <c r="J62" s="5" t="n"/>
      <c r="K62" s="5" t="n"/>
      <c r="L62" s="5" t="n"/>
      <c r="M62" s="5" t="n"/>
      <c r="N62" s="5">
        <f>IF($D62="","",SUM($J62:$M62))</f>
        <v/>
      </c>
      <c r="O62" s="5" t="n"/>
      <c r="P62" s="5" t="n"/>
      <c r="Q62" s="5" t="n"/>
      <c r="R62" s="5" t="n"/>
      <c r="S62" s="5" t="n"/>
      <c r="T62" s="5">
        <f>IF(COUNT($O62:$S62)=0,"",SUM($O62:$S62))</f>
        <v/>
      </c>
      <c r="U62" s="5" t="n"/>
      <c r="V62" s="7">
        <f>IF(OR($I62="",$T62=""),"",ROUND($I62*($O62*1.5+$P62*2.1+$Q62*2+$R62*3+$S62*3.9),0))</f>
        <v/>
      </c>
      <c r="W62" s="6">
        <f>IF($T62="","",IF($U62&gt;200,"Vượt trần 200 giờ/năm",IF($T62&gt;40,"Vượt trần 40 giờ/tháng",IF($U62&gt;160,"Sắp chạm trần năm",IF($T62&gt;32,"Sắp chạm trần tháng","")))))</f>
        <v/>
      </c>
      <c r="X62" s="6" t="n"/>
    </row>
    <row r="63" ht="17" customHeight="1">
      <c r="A63" s="5">
        <f>IF($D63="","",ROW()-4)</f>
        <v/>
      </c>
      <c r="B63" s="6" t="n"/>
      <c r="C63" s="5" t="n"/>
      <c r="D63" s="6" t="n"/>
      <c r="E63" s="6" t="n"/>
      <c r="F63" s="7" t="n"/>
      <c r="G63" s="5" t="n"/>
      <c r="H63" s="5" t="n"/>
      <c r="I63" s="7">
        <f>IF(OR($F63="",$G63="",$H63=""),"",ROUND($F63/($G63*$H63),0))</f>
        <v/>
      </c>
      <c r="J63" s="5" t="n"/>
      <c r="K63" s="5" t="n"/>
      <c r="L63" s="5" t="n"/>
      <c r="M63" s="5" t="n"/>
      <c r="N63" s="5">
        <f>IF($D63="","",SUM($J63:$M63))</f>
        <v/>
      </c>
      <c r="O63" s="5" t="n"/>
      <c r="P63" s="5" t="n"/>
      <c r="Q63" s="5" t="n"/>
      <c r="R63" s="5" t="n"/>
      <c r="S63" s="5" t="n"/>
      <c r="T63" s="5">
        <f>IF(COUNT($O63:$S63)=0,"",SUM($O63:$S63))</f>
        <v/>
      </c>
      <c r="U63" s="5" t="n"/>
      <c r="V63" s="7">
        <f>IF(OR($I63="",$T63=""),"",ROUND($I63*($O63*1.5+$P63*2.1+$Q63*2+$R63*3+$S63*3.9),0))</f>
        <v/>
      </c>
      <c r="W63" s="6">
        <f>IF($T63="","",IF($U63&gt;200,"Vượt trần 200 giờ/năm",IF($T63&gt;40,"Vượt trần 40 giờ/tháng",IF($U63&gt;160,"Sắp chạm trần năm",IF($T63&gt;32,"Sắp chạm trần tháng","")))))</f>
        <v/>
      </c>
      <c r="X63" s="6" t="n"/>
    </row>
    <row r="64" ht="17" customHeight="1">
      <c r="A64" s="5">
        <f>IF($D64="","",ROW()-4)</f>
        <v/>
      </c>
      <c r="B64" s="6" t="n"/>
      <c r="C64" s="5" t="n"/>
      <c r="D64" s="6" t="n"/>
      <c r="E64" s="6" t="n"/>
      <c r="F64" s="7" t="n"/>
      <c r="G64" s="5" t="n"/>
      <c r="H64" s="5" t="n"/>
      <c r="I64" s="7">
        <f>IF(OR($F64="",$G64="",$H64=""),"",ROUND($F64/($G64*$H64),0))</f>
        <v/>
      </c>
      <c r="J64" s="5" t="n"/>
      <c r="K64" s="5" t="n"/>
      <c r="L64" s="5" t="n"/>
      <c r="M64" s="5" t="n"/>
      <c r="N64" s="5">
        <f>IF($D64="","",SUM($J64:$M64))</f>
        <v/>
      </c>
      <c r="O64" s="5" t="n"/>
      <c r="P64" s="5" t="n"/>
      <c r="Q64" s="5" t="n"/>
      <c r="R64" s="5" t="n"/>
      <c r="S64" s="5" t="n"/>
      <c r="T64" s="5">
        <f>IF(COUNT($O64:$S64)=0,"",SUM($O64:$S64))</f>
        <v/>
      </c>
      <c r="U64" s="5" t="n"/>
      <c r="V64" s="7">
        <f>IF(OR($I64="",$T64=""),"",ROUND($I64*($O64*1.5+$P64*2.1+$Q64*2+$R64*3+$S64*3.9),0))</f>
        <v/>
      </c>
      <c r="W64" s="6">
        <f>IF($T64="","",IF($U64&gt;200,"Vượt trần 200 giờ/năm",IF($T64&gt;40,"Vượt trần 40 giờ/tháng",IF($U64&gt;160,"Sắp chạm trần năm",IF($T64&gt;32,"Sắp chạm trần tháng","")))))</f>
        <v/>
      </c>
      <c r="X64" s="6" t="n"/>
    </row>
    <row r="65" ht="17" customHeight="1">
      <c r="A65" s="5">
        <f>IF($D65="","",ROW()-4)</f>
        <v/>
      </c>
      <c r="B65" s="6" t="n"/>
      <c r="C65" s="5" t="n"/>
      <c r="D65" s="6" t="n"/>
      <c r="E65" s="6" t="n"/>
      <c r="F65" s="7" t="n"/>
      <c r="G65" s="5" t="n"/>
      <c r="H65" s="5" t="n"/>
      <c r="I65" s="7">
        <f>IF(OR($F65="",$G65="",$H65=""),"",ROUND($F65/($G65*$H65),0))</f>
        <v/>
      </c>
      <c r="J65" s="5" t="n"/>
      <c r="K65" s="5" t="n"/>
      <c r="L65" s="5" t="n"/>
      <c r="M65" s="5" t="n"/>
      <c r="N65" s="5">
        <f>IF($D65="","",SUM($J65:$M65))</f>
        <v/>
      </c>
      <c r="O65" s="5" t="n"/>
      <c r="P65" s="5" t="n"/>
      <c r="Q65" s="5" t="n"/>
      <c r="R65" s="5" t="n"/>
      <c r="S65" s="5" t="n"/>
      <c r="T65" s="5">
        <f>IF(COUNT($O65:$S65)=0,"",SUM($O65:$S65))</f>
        <v/>
      </c>
      <c r="U65" s="5" t="n"/>
      <c r="V65" s="7">
        <f>IF(OR($I65="",$T65=""),"",ROUND($I65*($O65*1.5+$P65*2.1+$Q65*2+$R65*3+$S65*3.9),0))</f>
        <v/>
      </c>
      <c r="W65" s="6">
        <f>IF($T65="","",IF($U65&gt;200,"Vượt trần 200 giờ/năm",IF($T65&gt;40,"Vượt trần 40 giờ/tháng",IF($U65&gt;160,"Sắp chạm trần năm",IF($T65&gt;32,"Sắp chạm trần tháng","")))))</f>
        <v/>
      </c>
      <c r="X65" s="6" t="n"/>
    </row>
    <row r="66" ht="17" customHeight="1">
      <c r="A66" s="5">
        <f>IF($D66="","",ROW()-4)</f>
        <v/>
      </c>
      <c r="B66" s="6" t="n"/>
      <c r="C66" s="5" t="n"/>
      <c r="D66" s="6" t="n"/>
      <c r="E66" s="6" t="n"/>
      <c r="F66" s="7" t="n"/>
      <c r="G66" s="5" t="n"/>
      <c r="H66" s="5" t="n"/>
      <c r="I66" s="7">
        <f>IF(OR($F66="",$G66="",$H66=""),"",ROUND($F66/($G66*$H66),0))</f>
        <v/>
      </c>
      <c r="J66" s="5" t="n"/>
      <c r="K66" s="5" t="n"/>
      <c r="L66" s="5" t="n"/>
      <c r="M66" s="5" t="n"/>
      <c r="N66" s="5">
        <f>IF($D66="","",SUM($J66:$M66))</f>
        <v/>
      </c>
      <c r="O66" s="5" t="n"/>
      <c r="P66" s="5" t="n"/>
      <c r="Q66" s="5" t="n"/>
      <c r="R66" s="5" t="n"/>
      <c r="S66" s="5" t="n"/>
      <c r="T66" s="5">
        <f>IF(COUNT($O66:$S66)=0,"",SUM($O66:$S66))</f>
        <v/>
      </c>
      <c r="U66" s="5" t="n"/>
      <c r="V66" s="7">
        <f>IF(OR($I66="",$T66=""),"",ROUND($I66*($O66*1.5+$P66*2.1+$Q66*2+$R66*3+$S66*3.9),0))</f>
        <v/>
      </c>
      <c r="W66" s="6">
        <f>IF($T66="","",IF($U66&gt;200,"Vượt trần 200 giờ/năm",IF($T66&gt;40,"Vượt trần 40 giờ/tháng",IF($U66&gt;160,"Sắp chạm trần năm",IF($T66&gt;32,"Sắp chạm trần tháng","")))))</f>
        <v/>
      </c>
      <c r="X66" s="6" t="n"/>
    </row>
    <row r="67" ht="17" customHeight="1">
      <c r="A67" s="5">
        <f>IF($D67="","",ROW()-4)</f>
        <v/>
      </c>
      <c r="B67" s="6" t="n"/>
      <c r="C67" s="5" t="n"/>
      <c r="D67" s="6" t="n"/>
      <c r="E67" s="6" t="n"/>
      <c r="F67" s="7" t="n"/>
      <c r="G67" s="5" t="n"/>
      <c r="H67" s="5" t="n"/>
      <c r="I67" s="7">
        <f>IF(OR($F67="",$G67="",$H67=""),"",ROUND($F67/($G67*$H67),0))</f>
        <v/>
      </c>
      <c r="J67" s="5" t="n"/>
      <c r="K67" s="5" t="n"/>
      <c r="L67" s="5" t="n"/>
      <c r="M67" s="5" t="n"/>
      <c r="N67" s="5">
        <f>IF($D67="","",SUM($J67:$M67))</f>
        <v/>
      </c>
      <c r="O67" s="5" t="n"/>
      <c r="P67" s="5" t="n"/>
      <c r="Q67" s="5" t="n"/>
      <c r="R67" s="5" t="n"/>
      <c r="S67" s="5" t="n"/>
      <c r="T67" s="5">
        <f>IF(COUNT($O67:$S67)=0,"",SUM($O67:$S67))</f>
        <v/>
      </c>
      <c r="U67" s="5" t="n"/>
      <c r="V67" s="7">
        <f>IF(OR($I67="",$T67=""),"",ROUND($I67*($O67*1.5+$P67*2.1+$Q67*2+$R67*3+$S67*3.9),0))</f>
        <v/>
      </c>
      <c r="W67" s="6">
        <f>IF($T67="","",IF($U67&gt;200,"Vượt trần 200 giờ/năm",IF($T67&gt;40,"Vượt trần 40 giờ/tháng",IF($U67&gt;160,"Sắp chạm trần năm",IF($T67&gt;32,"Sắp chạm trần tháng","")))))</f>
        <v/>
      </c>
      <c r="X67" s="6" t="n"/>
    </row>
    <row r="68" ht="17" customHeight="1">
      <c r="A68" s="5">
        <f>IF($D68="","",ROW()-4)</f>
        <v/>
      </c>
      <c r="B68" s="6" t="n"/>
      <c r="C68" s="5" t="n"/>
      <c r="D68" s="6" t="n"/>
      <c r="E68" s="6" t="n"/>
      <c r="F68" s="7" t="n"/>
      <c r="G68" s="5" t="n"/>
      <c r="H68" s="5" t="n"/>
      <c r="I68" s="7">
        <f>IF(OR($F68="",$G68="",$H68=""),"",ROUND($F68/($G68*$H68),0))</f>
        <v/>
      </c>
      <c r="J68" s="5" t="n"/>
      <c r="K68" s="5" t="n"/>
      <c r="L68" s="5" t="n"/>
      <c r="M68" s="5" t="n"/>
      <c r="N68" s="5">
        <f>IF($D68="","",SUM($J68:$M68))</f>
        <v/>
      </c>
      <c r="O68" s="5" t="n"/>
      <c r="P68" s="5" t="n"/>
      <c r="Q68" s="5" t="n"/>
      <c r="R68" s="5" t="n"/>
      <c r="S68" s="5" t="n"/>
      <c r="T68" s="5">
        <f>IF(COUNT($O68:$S68)=0,"",SUM($O68:$S68))</f>
        <v/>
      </c>
      <c r="U68" s="5" t="n"/>
      <c r="V68" s="7">
        <f>IF(OR($I68="",$T68=""),"",ROUND($I68*($O68*1.5+$P68*2.1+$Q68*2+$R68*3+$S68*3.9),0))</f>
        <v/>
      </c>
      <c r="W68" s="6">
        <f>IF($T68="","",IF($U68&gt;200,"Vượt trần 200 giờ/năm",IF($T68&gt;40,"Vượt trần 40 giờ/tháng",IF($U68&gt;160,"Sắp chạm trần năm",IF($T68&gt;32,"Sắp chạm trần tháng","")))))</f>
        <v/>
      </c>
      <c r="X68" s="6" t="n"/>
    </row>
    <row r="69" ht="17" customHeight="1">
      <c r="A69" s="5">
        <f>IF($D69="","",ROW()-4)</f>
        <v/>
      </c>
      <c r="B69" s="6" t="n"/>
      <c r="C69" s="5" t="n"/>
      <c r="D69" s="6" t="n"/>
      <c r="E69" s="6" t="n"/>
      <c r="F69" s="7" t="n"/>
      <c r="G69" s="5" t="n"/>
      <c r="H69" s="5" t="n"/>
      <c r="I69" s="7">
        <f>IF(OR($F69="",$G69="",$H69=""),"",ROUND($F69/($G69*$H69),0))</f>
        <v/>
      </c>
      <c r="J69" s="5" t="n"/>
      <c r="K69" s="5" t="n"/>
      <c r="L69" s="5" t="n"/>
      <c r="M69" s="5" t="n"/>
      <c r="N69" s="5">
        <f>IF($D69="","",SUM($J69:$M69))</f>
        <v/>
      </c>
      <c r="O69" s="5" t="n"/>
      <c r="P69" s="5" t="n"/>
      <c r="Q69" s="5" t="n"/>
      <c r="R69" s="5" t="n"/>
      <c r="S69" s="5" t="n"/>
      <c r="T69" s="5">
        <f>IF(COUNT($O69:$S69)=0,"",SUM($O69:$S69))</f>
        <v/>
      </c>
      <c r="U69" s="5" t="n"/>
      <c r="V69" s="7">
        <f>IF(OR($I69="",$T69=""),"",ROUND($I69*($O69*1.5+$P69*2.1+$Q69*2+$R69*3+$S69*3.9),0))</f>
        <v/>
      </c>
      <c r="W69" s="6">
        <f>IF($T69="","",IF($U69&gt;200,"Vượt trần 200 giờ/năm",IF($T69&gt;40,"Vượt trần 40 giờ/tháng",IF($U69&gt;160,"Sắp chạm trần năm",IF($T69&gt;32,"Sắp chạm trần tháng","")))))</f>
        <v/>
      </c>
      <c r="X69" s="6" t="n"/>
    </row>
    <row r="70" ht="17" customHeight="1">
      <c r="A70" s="5">
        <f>IF($D70="","",ROW()-4)</f>
        <v/>
      </c>
      <c r="B70" s="6" t="n"/>
      <c r="C70" s="5" t="n"/>
      <c r="D70" s="6" t="n"/>
      <c r="E70" s="6" t="n"/>
      <c r="F70" s="7" t="n"/>
      <c r="G70" s="5" t="n"/>
      <c r="H70" s="5" t="n"/>
      <c r="I70" s="7">
        <f>IF(OR($F70="",$G70="",$H70=""),"",ROUND($F70/($G70*$H70),0))</f>
        <v/>
      </c>
      <c r="J70" s="5" t="n"/>
      <c r="K70" s="5" t="n"/>
      <c r="L70" s="5" t="n"/>
      <c r="M70" s="5" t="n"/>
      <c r="N70" s="5">
        <f>IF($D70="","",SUM($J70:$M70))</f>
        <v/>
      </c>
      <c r="O70" s="5" t="n"/>
      <c r="P70" s="5" t="n"/>
      <c r="Q70" s="5" t="n"/>
      <c r="R70" s="5" t="n"/>
      <c r="S70" s="5" t="n"/>
      <c r="T70" s="5">
        <f>IF(COUNT($O70:$S70)=0,"",SUM($O70:$S70))</f>
        <v/>
      </c>
      <c r="U70" s="5" t="n"/>
      <c r="V70" s="7">
        <f>IF(OR($I70="",$T70=""),"",ROUND($I70*($O70*1.5+$P70*2.1+$Q70*2+$R70*3+$S70*3.9),0))</f>
        <v/>
      </c>
      <c r="W70" s="6">
        <f>IF($T70="","",IF($U70&gt;200,"Vượt trần 200 giờ/năm",IF($T70&gt;40,"Vượt trần 40 giờ/tháng",IF($U70&gt;160,"Sắp chạm trần năm",IF($T70&gt;32,"Sắp chạm trần tháng","")))))</f>
        <v/>
      </c>
      <c r="X70" s="6" t="n"/>
    </row>
    <row r="71" ht="17" customHeight="1">
      <c r="A71" s="5">
        <f>IF($D71="","",ROW()-4)</f>
        <v/>
      </c>
      <c r="B71" s="6" t="n"/>
      <c r="C71" s="5" t="n"/>
      <c r="D71" s="6" t="n"/>
      <c r="E71" s="6" t="n"/>
      <c r="F71" s="7" t="n"/>
      <c r="G71" s="5" t="n"/>
      <c r="H71" s="5" t="n"/>
      <c r="I71" s="7">
        <f>IF(OR($F71="",$G71="",$H71=""),"",ROUND($F71/($G71*$H71),0))</f>
        <v/>
      </c>
      <c r="J71" s="5" t="n"/>
      <c r="K71" s="5" t="n"/>
      <c r="L71" s="5" t="n"/>
      <c r="M71" s="5" t="n"/>
      <c r="N71" s="5">
        <f>IF($D71="","",SUM($J71:$M71))</f>
        <v/>
      </c>
      <c r="O71" s="5" t="n"/>
      <c r="P71" s="5" t="n"/>
      <c r="Q71" s="5" t="n"/>
      <c r="R71" s="5" t="n"/>
      <c r="S71" s="5" t="n"/>
      <c r="T71" s="5">
        <f>IF(COUNT($O71:$S71)=0,"",SUM($O71:$S71))</f>
        <v/>
      </c>
      <c r="U71" s="5" t="n"/>
      <c r="V71" s="7">
        <f>IF(OR($I71="",$T71=""),"",ROUND($I71*($O71*1.5+$P71*2.1+$Q71*2+$R71*3+$S71*3.9),0))</f>
        <v/>
      </c>
      <c r="W71" s="6">
        <f>IF($T71="","",IF($U71&gt;200,"Vượt trần 200 giờ/năm",IF($T71&gt;40,"Vượt trần 40 giờ/tháng",IF($U71&gt;160,"Sắp chạm trần năm",IF($T71&gt;32,"Sắp chạm trần tháng","")))))</f>
        <v/>
      </c>
      <c r="X71" s="6" t="n"/>
    </row>
    <row r="72" ht="17" customHeight="1">
      <c r="A72" s="5">
        <f>IF($D72="","",ROW()-4)</f>
        <v/>
      </c>
      <c r="B72" s="6" t="n"/>
      <c r="C72" s="5" t="n"/>
      <c r="D72" s="6" t="n"/>
      <c r="E72" s="6" t="n"/>
      <c r="F72" s="7" t="n"/>
      <c r="G72" s="5" t="n"/>
      <c r="H72" s="5" t="n"/>
      <c r="I72" s="7">
        <f>IF(OR($F72="",$G72="",$H72=""),"",ROUND($F72/($G72*$H72),0))</f>
        <v/>
      </c>
      <c r="J72" s="5" t="n"/>
      <c r="K72" s="5" t="n"/>
      <c r="L72" s="5" t="n"/>
      <c r="M72" s="5" t="n"/>
      <c r="N72" s="5">
        <f>IF($D72="","",SUM($J72:$M72))</f>
        <v/>
      </c>
      <c r="O72" s="5" t="n"/>
      <c r="P72" s="5" t="n"/>
      <c r="Q72" s="5" t="n"/>
      <c r="R72" s="5" t="n"/>
      <c r="S72" s="5" t="n"/>
      <c r="T72" s="5">
        <f>IF(COUNT($O72:$S72)=0,"",SUM($O72:$S72))</f>
        <v/>
      </c>
      <c r="U72" s="5" t="n"/>
      <c r="V72" s="7">
        <f>IF(OR($I72="",$T72=""),"",ROUND($I72*($O72*1.5+$P72*2.1+$Q72*2+$R72*3+$S72*3.9),0))</f>
        <v/>
      </c>
      <c r="W72" s="6">
        <f>IF($T72="","",IF($U72&gt;200,"Vượt trần 200 giờ/năm",IF($T72&gt;40,"Vượt trần 40 giờ/tháng",IF($U72&gt;160,"Sắp chạm trần năm",IF($T72&gt;32,"Sắp chạm trần tháng","")))))</f>
        <v/>
      </c>
      <c r="X72" s="6" t="n"/>
    </row>
    <row r="73" ht="17" customHeight="1">
      <c r="A73" s="5">
        <f>IF($D73="","",ROW()-4)</f>
        <v/>
      </c>
      <c r="B73" s="6" t="n"/>
      <c r="C73" s="5" t="n"/>
      <c r="D73" s="6" t="n"/>
      <c r="E73" s="6" t="n"/>
      <c r="F73" s="7" t="n"/>
      <c r="G73" s="5" t="n"/>
      <c r="H73" s="5" t="n"/>
      <c r="I73" s="7">
        <f>IF(OR($F73="",$G73="",$H73=""),"",ROUND($F73/($G73*$H73),0))</f>
        <v/>
      </c>
      <c r="J73" s="5" t="n"/>
      <c r="K73" s="5" t="n"/>
      <c r="L73" s="5" t="n"/>
      <c r="M73" s="5" t="n"/>
      <c r="N73" s="5">
        <f>IF($D73="","",SUM($J73:$M73))</f>
        <v/>
      </c>
      <c r="O73" s="5" t="n"/>
      <c r="P73" s="5" t="n"/>
      <c r="Q73" s="5" t="n"/>
      <c r="R73" s="5" t="n"/>
      <c r="S73" s="5" t="n"/>
      <c r="T73" s="5">
        <f>IF(COUNT($O73:$S73)=0,"",SUM($O73:$S73))</f>
        <v/>
      </c>
      <c r="U73" s="5" t="n"/>
      <c r="V73" s="7">
        <f>IF(OR($I73="",$T73=""),"",ROUND($I73*($O73*1.5+$P73*2.1+$Q73*2+$R73*3+$S73*3.9),0))</f>
        <v/>
      </c>
      <c r="W73" s="6">
        <f>IF($T73="","",IF($U73&gt;200,"Vượt trần 200 giờ/năm",IF($T73&gt;40,"Vượt trần 40 giờ/tháng",IF($U73&gt;160,"Sắp chạm trần năm",IF($T73&gt;32,"Sắp chạm trần tháng","")))))</f>
        <v/>
      </c>
      <c r="X73" s="6" t="n"/>
    </row>
    <row r="74" ht="17" customHeight="1">
      <c r="A74" s="5">
        <f>IF($D74="","",ROW()-4)</f>
        <v/>
      </c>
      <c r="B74" s="6" t="n"/>
      <c r="C74" s="5" t="n"/>
      <c r="D74" s="6" t="n"/>
      <c r="E74" s="6" t="n"/>
      <c r="F74" s="7" t="n"/>
      <c r="G74" s="5" t="n"/>
      <c r="H74" s="5" t="n"/>
      <c r="I74" s="7">
        <f>IF(OR($F74="",$G74="",$H74=""),"",ROUND($F74/($G74*$H74),0))</f>
        <v/>
      </c>
      <c r="J74" s="5" t="n"/>
      <c r="K74" s="5" t="n"/>
      <c r="L74" s="5" t="n"/>
      <c r="M74" s="5" t="n"/>
      <c r="N74" s="5">
        <f>IF($D74="","",SUM($J74:$M74))</f>
        <v/>
      </c>
      <c r="O74" s="5" t="n"/>
      <c r="P74" s="5" t="n"/>
      <c r="Q74" s="5" t="n"/>
      <c r="R74" s="5" t="n"/>
      <c r="S74" s="5" t="n"/>
      <c r="T74" s="5">
        <f>IF(COUNT($O74:$S74)=0,"",SUM($O74:$S74))</f>
        <v/>
      </c>
      <c r="U74" s="5" t="n"/>
      <c r="V74" s="7">
        <f>IF(OR($I74="",$T74=""),"",ROUND($I74*($O74*1.5+$P74*2.1+$Q74*2+$R74*3+$S74*3.9),0))</f>
        <v/>
      </c>
      <c r="W74" s="6">
        <f>IF($T74="","",IF($U74&gt;200,"Vượt trần 200 giờ/năm",IF($T74&gt;40,"Vượt trần 40 giờ/tháng",IF($U74&gt;160,"Sắp chạm trần năm",IF($T74&gt;32,"Sắp chạm trần tháng","")))))</f>
        <v/>
      </c>
      <c r="X74" s="6" t="n"/>
    </row>
    <row r="75" ht="17" customHeight="1">
      <c r="A75" s="5">
        <f>IF($D75="","",ROW()-4)</f>
        <v/>
      </c>
      <c r="B75" s="6" t="n"/>
      <c r="C75" s="5" t="n"/>
      <c r="D75" s="6" t="n"/>
      <c r="E75" s="6" t="n"/>
      <c r="F75" s="7" t="n"/>
      <c r="G75" s="5" t="n"/>
      <c r="H75" s="5" t="n"/>
      <c r="I75" s="7">
        <f>IF(OR($F75="",$G75="",$H75=""),"",ROUND($F75/($G75*$H75),0))</f>
        <v/>
      </c>
      <c r="J75" s="5" t="n"/>
      <c r="K75" s="5" t="n"/>
      <c r="L75" s="5" t="n"/>
      <c r="M75" s="5" t="n"/>
      <c r="N75" s="5">
        <f>IF($D75="","",SUM($J75:$M75))</f>
        <v/>
      </c>
      <c r="O75" s="5" t="n"/>
      <c r="P75" s="5" t="n"/>
      <c r="Q75" s="5" t="n"/>
      <c r="R75" s="5" t="n"/>
      <c r="S75" s="5" t="n"/>
      <c r="T75" s="5">
        <f>IF(COUNT($O75:$S75)=0,"",SUM($O75:$S75))</f>
        <v/>
      </c>
      <c r="U75" s="5" t="n"/>
      <c r="V75" s="7">
        <f>IF(OR($I75="",$T75=""),"",ROUND($I75*($O75*1.5+$P75*2.1+$Q75*2+$R75*3+$S75*3.9),0))</f>
        <v/>
      </c>
      <c r="W75" s="6">
        <f>IF($T75="","",IF($U75&gt;200,"Vượt trần 200 giờ/năm",IF($T75&gt;40,"Vượt trần 40 giờ/tháng",IF($U75&gt;160,"Sắp chạm trần năm",IF($T75&gt;32,"Sắp chạm trần tháng","")))))</f>
        <v/>
      </c>
      <c r="X75" s="6" t="n"/>
    </row>
    <row r="76" ht="17" customHeight="1">
      <c r="A76" s="5">
        <f>IF($D76="","",ROW()-4)</f>
        <v/>
      </c>
      <c r="B76" s="6" t="n"/>
      <c r="C76" s="5" t="n"/>
      <c r="D76" s="6" t="n"/>
      <c r="E76" s="6" t="n"/>
      <c r="F76" s="7" t="n"/>
      <c r="G76" s="5" t="n"/>
      <c r="H76" s="5" t="n"/>
      <c r="I76" s="7">
        <f>IF(OR($F76="",$G76="",$H76=""),"",ROUND($F76/($G76*$H76),0))</f>
        <v/>
      </c>
      <c r="J76" s="5" t="n"/>
      <c r="K76" s="5" t="n"/>
      <c r="L76" s="5" t="n"/>
      <c r="M76" s="5" t="n"/>
      <c r="N76" s="5">
        <f>IF($D76="","",SUM($J76:$M76))</f>
        <v/>
      </c>
      <c r="O76" s="5" t="n"/>
      <c r="P76" s="5" t="n"/>
      <c r="Q76" s="5" t="n"/>
      <c r="R76" s="5" t="n"/>
      <c r="S76" s="5" t="n"/>
      <c r="T76" s="5">
        <f>IF(COUNT($O76:$S76)=0,"",SUM($O76:$S76))</f>
        <v/>
      </c>
      <c r="U76" s="5" t="n"/>
      <c r="V76" s="7">
        <f>IF(OR($I76="",$T76=""),"",ROUND($I76*($O76*1.5+$P76*2.1+$Q76*2+$R76*3+$S76*3.9),0))</f>
        <v/>
      </c>
      <c r="W76" s="6">
        <f>IF($T76="","",IF($U76&gt;200,"Vượt trần 200 giờ/năm",IF($T76&gt;40,"Vượt trần 40 giờ/tháng",IF($U76&gt;160,"Sắp chạm trần năm",IF($T76&gt;32,"Sắp chạm trần tháng","")))))</f>
        <v/>
      </c>
      <c r="X76" s="6" t="n"/>
    </row>
    <row r="77" ht="17" customHeight="1">
      <c r="A77" s="5">
        <f>IF($D77="","",ROW()-4)</f>
        <v/>
      </c>
      <c r="B77" s="6" t="n"/>
      <c r="C77" s="5" t="n"/>
      <c r="D77" s="6" t="n"/>
      <c r="E77" s="6" t="n"/>
      <c r="F77" s="7" t="n"/>
      <c r="G77" s="5" t="n"/>
      <c r="H77" s="5" t="n"/>
      <c r="I77" s="7">
        <f>IF(OR($F77="",$G77="",$H77=""),"",ROUND($F77/($G77*$H77),0))</f>
        <v/>
      </c>
      <c r="J77" s="5" t="n"/>
      <c r="K77" s="5" t="n"/>
      <c r="L77" s="5" t="n"/>
      <c r="M77" s="5" t="n"/>
      <c r="N77" s="5">
        <f>IF($D77="","",SUM($J77:$M77))</f>
        <v/>
      </c>
      <c r="O77" s="5" t="n"/>
      <c r="P77" s="5" t="n"/>
      <c r="Q77" s="5" t="n"/>
      <c r="R77" s="5" t="n"/>
      <c r="S77" s="5" t="n"/>
      <c r="T77" s="5">
        <f>IF(COUNT($O77:$S77)=0,"",SUM($O77:$S77))</f>
        <v/>
      </c>
      <c r="U77" s="5" t="n"/>
      <c r="V77" s="7">
        <f>IF(OR($I77="",$T77=""),"",ROUND($I77*($O77*1.5+$P77*2.1+$Q77*2+$R77*3+$S77*3.9),0))</f>
        <v/>
      </c>
      <c r="W77" s="6">
        <f>IF($T77="","",IF($U77&gt;200,"Vượt trần 200 giờ/năm",IF($T77&gt;40,"Vượt trần 40 giờ/tháng",IF($U77&gt;160,"Sắp chạm trần năm",IF($T77&gt;32,"Sắp chạm trần tháng","")))))</f>
        <v/>
      </c>
      <c r="X77" s="6" t="n"/>
    </row>
    <row r="78" ht="17" customHeight="1">
      <c r="A78" s="5">
        <f>IF($D78="","",ROW()-4)</f>
        <v/>
      </c>
      <c r="B78" s="6" t="n"/>
      <c r="C78" s="5" t="n"/>
      <c r="D78" s="6" t="n"/>
      <c r="E78" s="6" t="n"/>
      <c r="F78" s="7" t="n"/>
      <c r="G78" s="5" t="n"/>
      <c r="H78" s="5" t="n"/>
      <c r="I78" s="7">
        <f>IF(OR($F78="",$G78="",$H78=""),"",ROUND($F78/($G78*$H78),0))</f>
        <v/>
      </c>
      <c r="J78" s="5" t="n"/>
      <c r="K78" s="5" t="n"/>
      <c r="L78" s="5" t="n"/>
      <c r="M78" s="5" t="n"/>
      <c r="N78" s="5">
        <f>IF($D78="","",SUM($J78:$M78))</f>
        <v/>
      </c>
      <c r="O78" s="5" t="n"/>
      <c r="P78" s="5" t="n"/>
      <c r="Q78" s="5" t="n"/>
      <c r="R78" s="5" t="n"/>
      <c r="S78" s="5" t="n"/>
      <c r="T78" s="5">
        <f>IF(COUNT($O78:$S78)=0,"",SUM($O78:$S78))</f>
        <v/>
      </c>
      <c r="U78" s="5" t="n"/>
      <c r="V78" s="7">
        <f>IF(OR($I78="",$T78=""),"",ROUND($I78*($O78*1.5+$P78*2.1+$Q78*2+$R78*3+$S78*3.9),0))</f>
        <v/>
      </c>
      <c r="W78" s="6">
        <f>IF($T78="","",IF($U78&gt;200,"Vượt trần 200 giờ/năm",IF($T78&gt;40,"Vượt trần 40 giờ/tháng",IF($U78&gt;160,"Sắp chạm trần năm",IF($T78&gt;32,"Sắp chạm trần tháng","")))))</f>
        <v/>
      </c>
      <c r="X78" s="6" t="n"/>
    </row>
    <row r="79" ht="17" customHeight="1">
      <c r="A79" s="5">
        <f>IF($D79="","",ROW()-4)</f>
        <v/>
      </c>
      <c r="B79" s="6" t="n"/>
      <c r="C79" s="5" t="n"/>
      <c r="D79" s="6" t="n"/>
      <c r="E79" s="6" t="n"/>
      <c r="F79" s="7" t="n"/>
      <c r="G79" s="5" t="n"/>
      <c r="H79" s="5" t="n"/>
      <c r="I79" s="7">
        <f>IF(OR($F79="",$G79="",$H79=""),"",ROUND($F79/($G79*$H79),0))</f>
        <v/>
      </c>
      <c r="J79" s="5" t="n"/>
      <c r="K79" s="5" t="n"/>
      <c r="L79" s="5" t="n"/>
      <c r="M79" s="5" t="n"/>
      <c r="N79" s="5">
        <f>IF($D79="","",SUM($J79:$M79))</f>
        <v/>
      </c>
      <c r="O79" s="5" t="n"/>
      <c r="P79" s="5" t="n"/>
      <c r="Q79" s="5" t="n"/>
      <c r="R79" s="5" t="n"/>
      <c r="S79" s="5" t="n"/>
      <c r="T79" s="5">
        <f>IF(COUNT($O79:$S79)=0,"",SUM($O79:$S79))</f>
        <v/>
      </c>
      <c r="U79" s="5" t="n"/>
      <c r="V79" s="7">
        <f>IF(OR($I79="",$T79=""),"",ROUND($I79*($O79*1.5+$P79*2.1+$Q79*2+$R79*3+$S79*3.9),0))</f>
        <v/>
      </c>
      <c r="W79" s="6">
        <f>IF($T79="","",IF($U79&gt;200,"Vượt trần 200 giờ/năm",IF($T79&gt;40,"Vượt trần 40 giờ/tháng",IF($U79&gt;160,"Sắp chạm trần năm",IF($T79&gt;32,"Sắp chạm trần tháng","")))))</f>
        <v/>
      </c>
      <c r="X79" s="6" t="n"/>
    </row>
    <row r="80" ht="17" customHeight="1">
      <c r="A80" s="5">
        <f>IF($D80="","",ROW()-4)</f>
        <v/>
      </c>
      <c r="B80" s="6" t="n"/>
      <c r="C80" s="5" t="n"/>
      <c r="D80" s="6" t="n"/>
      <c r="E80" s="6" t="n"/>
      <c r="F80" s="7" t="n"/>
      <c r="G80" s="5" t="n"/>
      <c r="H80" s="5" t="n"/>
      <c r="I80" s="7">
        <f>IF(OR($F80="",$G80="",$H80=""),"",ROUND($F80/($G80*$H80),0))</f>
        <v/>
      </c>
      <c r="J80" s="5" t="n"/>
      <c r="K80" s="5" t="n"/>
      <c r="L80" s="5" t="n"/>
      <c r="M80" s="5" t="n"/>
      <c r="N80" s="5">
        <f>IF($D80="","",SUM($J80:$M80))</f>
        <v/>
      </c>
      <c r="O80" s="5" t="n"/>
      <c r="P80" s="5" t="n"/>
      <c r="Q80" s="5" t="n"/>
      <c r="R80" s="5" t="n"/>
      <c r="S80" s="5" t="n"/>
      <c r="T80" s="5">
        <f>IF(COUNT($O80:$S80)=0,"",SUM($O80:$S80))</f>
        <v/>
      </c>
      <c r="U80" s="5" t="n"/>
      <c r="V80" s="7">
        <f>IF(OR($I80="",$T80=""),"",ROUND($I80*($O80*1.5+$P80*2.1+$Q80*2+$R80*3+$S80*3.9),0))</f>
        <v/>
      </c>
      <c r="W80" s="6">
        <f>IF($T80="","",IF($U80&gt;200,"Vượt trần 200 giờ/năm",IF($T80&gt;40,"Vượt trần 40 giờ/tháng",IF($U80&gt;160,"Sắp chạm trần năm",IF($T80&gt;32,"Sắp chạm trần tháng","")))))</f>
        <v/>
      </c>
      <c r="X80" s="6" t="n"/>
    </row>
    <row r="81" ht="17" customHeight="1">
      <c r="A81" s="5">
        <f>IF($D81="","",ROW()-4)</f>
        <v/>
      </c>
      <c r="B81" s="6" t="n"/>
      <c r="C81" s="5" t="n"/>
      <c r="D81" s="6" t="n"/>
      <c r="E81" s="6" t="n"/>
      <c r="F81" s="7" t="n"/>
      <c r="G81" s="5" t="n"/>
      <c r="H81" s="5" t="n"/>
      <c r="I81" s="7">
        <f>IF(OR($F81="",$G81="",$H81=""),"",ROUND($F81/($G81*$H81),0))</f>
        <v/>
      </c>
      <c r="J81" s="5" t="n"/>
      <c r="K81" s="5" t="n"/>
      <c r="L81" s="5" t="n"/>
      <c r="M81" s="5" t="n"/>
      <c r="N81" s="5">
        <f>IF($D81="","",SUM($J81:$M81))</f>
        <v/>
      </c>
      <c r="O81" s="5" t="n"/>
      <c r="P81" s="5" t="n"/>
      <c r="Q81" s="5" t="n"/>
      <c r="R81" s="5" t="n"/>
      <c r="S81" s="5" t="n"/>
      <c r="T81" s="5">
        <f>IF(COUNT($O81:$S81)=0,"",SUM($O81:$S81))</f>
        <v/>
      </c>
      <c r="U81" s="5" t="n"/>
      <c r="V81" s="7">
        <f>IF(OR($I81="",$T81=""),"",ROUND($I81*($O81*1.5+$P81*2.1+$Q81*2+$R81*3+$S81*3.9),0))</f>
        <v/>
      </c>
      <c r="W81" s="6">
        <f>IF($T81="","",IF($U81&gt;200,"Vượt trần 200 giờ/năm",IF($T81&gt;40,"Vượt trần 40 giờ/tháng",IF($U81&gt;160,"Sắp chạm trần năm",IF($T81&gt;32,"Sắp chạm trần tháng","")))))</f>
        <v/>
      </c>
      <c r="X81" s="6" t="n"/>
    </row>
    <row r="82" ht="17" customHeight="1">
      <c r="A82" s="5">
        <f>IF($D82="","",ROW()-4)</f>
        <v/>
      </c>
      <c r="B82" s="6" t="n"/>
      <c r="C82" s="5" t="n"/>
      <c r="D82" s="6" t="n"/>
      <c r="E82" s="6" t="n"/>
      <c r="F82" s="7" t="n"/>
      <c r="G82" s="5" t="n"/>
      <c r="H82" s="5" t="n"/>
      <c r="I82" s="7">
        <f>IF(OR($F82="",$G82="",$H82=""),"",ROUND($F82/($G82*$H82),0))</f>
        <v/>
      </c>
      <c r="J82" s="5" t="n"/>
      <c r="K82" s="5" t="n"/>
      <c r="L82" s="5" t="n"/>
      <c r="M82" s="5" t="n"/>
      <c r="N82" s="5">
        <f>IF($D82="","",SUM($J82:$M82))</f>
        <v/>
      </c>
      <c r="O82" s="5" t="n"/>
      <c r="P82" s="5" t="n"/>
      <c r="Q82" s="5" t="n"/>
      <c r="R82" s="5" t="n"/>
      <c r="S82" s="5" t="n"/>
      <c r="T82" s="5">
        <f>IF(COUNT($O82:$S82)=0,"",SUM($O82:$S82))</f>
        <v/>
      </c>
      <c r="U82" s="5" t="n"/>
      <c r="V82" s="7">
        <f>IF(OR($I82="",$T82=""),"",ROUND($I82*($O82*1.5+$P82*2.1+$Q82*2+$R82*3+$S82*3.9),0))</f>
        <v/>
      </c>
      <c r="W82" s="6">
        <f>IF($T82="","",IF($U82&gt;200,"Vượt trần 200 giờ/năm",IF($T82&gt;40,"Vượt trần 40 giờ/tháng",IF($U82&gt;160,"Sắp chạm trần năm",IF($T82&gt;32,"Sắp chạm trần tháng","")))))</f>
        <v/>
      </c>
      <c r="X82" s="6" t="n"/>
    </row>
    <row r="83" ht="17" customHeight="1">
      <c r="A83" s="5">
        <f>IF($D83="","",ROW()-4)</f>
        <v/>
      </c>
      <c r="B83" s="6" t="n"/>
      <c r="C83" s="5" t="n"/>
      <c r="D83" s="6" t="n"/>
      <c r="E83" s="6" t="n"/>
      <c r="F83" s="7" t="n"/>
      <c r="G83" s="5" t="n"/>
      <c r="H83" s="5" t="n"/>
      <c r="I83" s="7">
        <f>IF(OR($F83="",$G83="",$H83=""),"",ROUND($F83/($G83*$H83),0))</f>
        <v/>
      </c>
      <c r="J83" s="5" t="n"/>
      <c r="K83" s="5" t="n"/>
      <c r="L83" s="5" t="n"/>
      <c r="M83" s="5" t="n"/>
      <c r="N83" s="5">
        <f>IF($D83="","",SUM($J83:$M83))</f>
        <v/>
      </c>
      <c r="O83" s="5" t="n"/>
      <c r="P83" s="5" t="n"/>
      <c r="Q83" s="5" t="n"/>
      <c r="R83" s="5" t="n"/>
      <c r="S83" s="5" t="n"/>
      <c r="T83" s="5">
        <f>IF(COUNT($O83:$S83)=0,"",SUM($O83:$S83))</f>
        <v/>
      </c>
      <c r="U83" s="5" t="n"/>
      <c r="V83" s="7">
        <f>IF(OR($I83="",$T83=""),"",ROUND($I83*($O83*1.5+$P83*2.1+$Q83*2+$R83*3+$S83*3.9),0))</f>
        <v/>
      </c>
      <c r="W83" s="6">
        <f>IF($T83="","",IF($U83&gt;200,"Vượt trần 200 giờ/năm",IF($T83&gt;40,"Vượt trần 40 giờ/tháng",IF($U83&gt;160,"Sắp chạm trần năm",IF($T83&gt;32,"Sắp chạm trần tháng","")))))</f>
        <v/>
      </c>
      <c r="X83" s="6" t="n"/>
    </row>
    <row r="84" ht="17" customHeight="1">
      <c r="A84" s="5">
        <f>IF($D84="","",ROW()-4)</f>
        <v/>
      </c>
      <c r="B84" s="6" t="n"/>
      <c r="C84" s="5" t="n"/>
      <c r="D84" s="6" t="n"/>
      <c r="E84" s="6" t="n"/>
      <c r="F84" s="7" t="n"/>
      <c r="G84" s="5" t="n"/>
      <c r="H84" s="5" t="n"/>
      <c r="I84" s="7">
        <f>IF(OR($F84="",$G84="",$H84=""),"",ROUND($F84/($G84*$H84),0))</f>
        <v/>
      </c>
      <c r="J84" s="5" t="n"/>
      <c r="K84" s="5" t="n"/>
      <c r="L84" s="5" t="n"/>
      <c r="M84" s="5" t="n"/>
      <c r="N84" s="5">
        <f>IF($D84="","",SUM($J84:$M84))</f>
        <v/>
      </c>
      <c r="O84" s="5" t="n"/>
      <c r="P84" s="5" t="n"/>
      <c r="Q84" s="5" t="n"/>
      <c r="R84" s="5" t="n"/>
      <c r="S84" s="5" t="n"/>
      <c r="T84" s="5">
        <f>IF(COUNT($O84:$S84)=0,"",SUM($O84:$S84))</f>
        <v/>
      </c>
      <c r="U84" s="5" t="n"/>
      <c r="V84" s="7">
        <f>IF(OR($I84="",$T84=""),"",ROUND($I84*($O84*1.5+$P84*2.1+$Q84*2+$R84*3+$S84*3.9),0))</f>
        <v/>
      </c>
      <c r="W84" s="6">
        <f>IF($T84="","",IF($U84&gt;200,"Vượt trần 200 giờ/năm",IF($T84&gt;40,"Vượt trần 40 giờ/tháng",IF($U84&gt;160,"Sắp chạm trần năm",IF($T84&gt;32,"Sắp chạm trần tháng","")))))</f>
        <v/>
      </c>
      <c r="X84" s="6" t="n"/>
    </row>
    <row r="85" ht="17" customHeight="1">
      <c r="A85" s="5">
        <f>IF($D85="","",ROW()-4)</f>
        <v/>
      </c>
      <c r="B85" s="6" t="n"/>
      <c r="C85" s="5" t="n"/>
      <c r="D85" s="6" t="n"/>
      <c r="E85" s="6" t="n"/>
      <c r="F85" s="7" t="n"/>
      <c r="G85" s="5" t="n"/>
      <c r="H85" s="5" t="n"/>
      <c r="I85" s="7">
        <f>IF(OR($F85="",$G85="",$H85=""),"",ROUND($F85/($G85*$H85),0))</f>
        <v/>
      </c>
      <c r="J85" s="5" t="n"/>
      <c r="K85" s="5" t="n"/>
      <c r="L85" s="5" t="n"/>
      <c r="M85" s="5" t="n"/>
      <c r="N85" s="5">
        <f>IF($D85="","",SUM($J85:$M85))</f>
        <v/>
      </c>
      <c r="O85" s="5" t="n"/>
      <c r="P85" s="5" t="n"/>
      <c r="Q85" s="5" t="n"/>
      <c r="R85" s="5" t="n"/>
      <c r="S85" s="5" t="n"/>
      <c r="T85" s="5">
        <f>IF(COUNT($O85:$S85)=0,"",SUM($O85:$S85))</f>
        <v/>
      </c>
      <c r="U85" s="5" t="n"/>
      <c r="V85" s="7">
        <f>IF(OR($I85="",$T85=""),"",ROUND($I85*($O85*1.5+$P85*2.1+$Q85*2+$R85*3+$S85*3.9),0))</f>
        <v/>
      </c>
      <c r="W85" s="6">
        <f>IF($T85="","",IF($U85&gt;200,"Vượt trần 200 giờ/năm",IF($T85&gt;40,"Vượt trần 40 giờ/tháng",IF($U85&gt;160,"Sắp chạm trần năm",IF($T85&gt;32,"Sắp chạm trần tháng","")))))</f>
        <v/>
      </c>
      <c r="X85" s="6" t="n"/>
    </row>
    <row r="86" ht="17" customHeight="1">
      <c r="A86" s="5">
        <f>IF($D86="","",ROW()-4)</f>
        <v/>
      </c>
      <c r="B86" s="6" t="n"/>
      <c r="C86" s="5" t="n"/>
      <c r="D86" s="6" t="n"/>
      <c r="E86" s="6" t="n"/>
      <c r="F86" s="7" t="n"/>
      <c r="G86" s="5" t="n"/>
      <c r="H86" s="5" t="n"/>
      <c r="I86" s="7">
        <f>IF(OR($F86="",$G86="",$H86=""),"",ROUND($F86/($G86*$H86),0))</f>
        <v/>
      </c>
      <c r="J86" s="5" t="n"/>
      <c r="K86" s="5" t="n"/>
      <c r="L86" s="5" t="n"/>
      <c r="M86" s="5" t="n"/>
      <c r="N86" s="5">
        <f>IF($D86="","",SUM($J86:$M86))</f>
        <v/>
      </c>
      <c r="O86" s="5" t="n"/>
      <c r="P86" s="5" t="n"/>
      <c r="Q86" s="5" t="n"/>
      <c r="R86" s="5" t="n"/>
      <c r="S86" s="5" t="n"/>
      <c r="T86" s="5">
        <f>IF(COUNT($O86:$S86)=0,"",SUM($O86:$S86))</f>
        <v/>
      </c>
      <c r="U86" s="5" t="n"/>
      <c r="V86" s="7">
        <f>IF(OR($I86="",$T86=""),"",ROUND($I86*($O86*1.5+$P86*2.1+$Q86*2+$R86*3+$S86*3.9),0))</f>
        <v/>
      </c>
      <c r="W86" s="6">
        <f>IF($T86="","",IF($U86&gt;200,"Vượt trần 200 giờ/năm",IF($T86&gt;40,"Vượt trần 40 giờ/tháng",IF($U86&gt;160,"Sắp chạm trần năm",IF($T86&gt;32,"Sắp chạm trần tháng","")))))</f>
        <v/>
      </c>
      <c r="X86" s="6" t="n"/>
    </row>
    <row r="87" ht="17" customHeight="1">
      <c r="A87" s="5">
        <f>IF($D87="","",ROW()-4)</f>
        <v/>
      </c>
      <c r="B87" s="6" t="n"/>
      <c r="C87" s="5" t="n"/>
      <c r="D87" s="6" t="n"/>
      <c r="E87" s="6" t="n"/>
      <c r="F87" s="7" t="n"/>
      <c r="G87" s="5" t="n"/>
      <c r="H87" s="5" t="n"/>
      <c r="I87" s="7">
        <f>IF(OR($F87="",$G87="",$H87=""),"",ROUND($F87/($G87*$H87),0))</f>
        <v/>
      </c>
      <c r="J87" s="5" t="n"/>
      <c r="K87" s="5" t="n"/>
      <c r="L87" s="5" t="n"/>
      <c r="M87" s="5" t="n"/>
      <c r="N87" s="5">
        <f>IF($D87="","",SUM($J87:$M87))</f>
        <v/>
      </c>
      <c r="O87" s="5" t="n"/>
      <c r="P87" s="5" t="n"/>
      <c r="Q87" s="5" t="n"/>
      <c r="R87" s="5" t="n"/>
      <c r="S87" s="5" t="n"/>
      <c r="T87" s="5">
        <f>IF(COUNT($O87:$S87)=0,"",SUM($O87:$S87))</f>
        <v/>
      </c>
      <c r="U87" s="5" t="n"/>
      <c r="V87" s="7">
        <f>IF(OR($I87="",$T87=""),"",ROUND($I87*($O87*1.5+$P87*2.1+$Q87*2+$R87*3+$S87*3.9),0))</f>
        <v/>
      </c>
      <c r="W87" s="6">
        <f>IF($T87="","",IF($U87&gt;200,"Vượt trần 200 giờ/năm",IF($T87&gt;40,"Vượt trần 40 giờ/tháng",IF($U87&gt;160,"Sắp chạm trần năm",IF($T87&gt;32,"Sắp chạm trần tháng","")))))</f>
        <v/>
      </c>
      <c r="X87" s="6" t="n"/>
    </row>
    <row r="88" ht="17" customHeight="1">
      <c r="A88" s="5">
        <f>IF($D88="","",ROW()-4)</f>
        <v/>
      </c>
      <c r="B88" s="6" t="n"/>
      <c r="C88" s="5" t="n"/>
      <c r="D88" s="6" t="n"/>
      <c r="E88" s="6" t="n"/>
      <c r="F88" s="7" t="n"/>
      <c r="G88" s="5" t="n"/>
      <c r="H88" s="5" t="n"/>
      <c r="I88" s="7">
        <f>IF(OR($F88="",$G88="",$H88=""),"",ROUND($F88/($G88*$H88),0))</f>
        <v/>
      </c>
      <c r="J88" s="5" t="n"/>
      <c r="K88" s="5" t="n"/>
      <c r="L88" s="5" t="n"/>
      <c r="M88" s="5" t="n"/>
      <c r="N88" s="5">
        <f>IF($D88="","",SUM($J88:$M88))</f>
        <v/>
      </c>
      <c r="O88" s="5" t="n"/>
      <c r="P88" s="5" t="n"/>
      <c r="Q88" s="5" t="n"/>
      <c r="R88" s="5" t="n"/>
      <c r="S88" s="5" t="n"/>
      <c r="T88" s="5">
        <f>IF(COUNT($O88:$S88)=0,"",SUM($O88:$S88))</f>
        <v/>
      </c>
      <c r="U88" s="5" t="n"/>
      <c r="V88" s="7">
        <f>IF(OR($I88="",$T88=""),"",ROUND($I88*($O88*1.5+$P88*2.1+$Q88*2+$R88*3+$S88*3.9),0))</f>
        <v/>
      </c>
      <c r="W88" s="6">
        <f>IF($T88="","",IF($U88&gt;200,"Vượt trần 200 giờ/năm",IF($T88&gt;40,"Vượt trần 40 giờ/tháng",IF($U88&gt;160,"Sắp chạm trần năm",IF($T88&gt;32,"Sắp chạm trần tháng","")))))</f>
        <v/>
      </c>
      <c r="X88" s="6" t="n"/>
    </row>
    <row r="89" ht="17" customHeight="1">
      <c r="A89" s="5">
        <f>IF($D89="","",ROW()-4)</f>
        <v/>
      </c>
      <c r="B89" s="6" t="n"/>
      <c r="C89" s="5" t="n"/>
      <c r="D89" s="6" t="n"/>
      <c r="E89" s="6" t="n"/>
      <c r="F89" s="7" t="n"/>
      <c r="G89" s="5" t="n"/>
      <c r="H89" s="5" t="n"/>
      <c r="I89" s="7">
        <f>IF(OR($F89="",$G89="",$H89=""),"",ROUND($F89/($G89*$H89),0))</f>
        <v/>
      </c>
      <c r="J89" s="5" t="n"/>
      <c r="K89" s="5" t="n"/>
      <c r="L89" s="5" t="n"/>
      <c r="M89" s="5" t="n"/>
      <c r="N89" s="5">
        <f>IF($D89="","",SUM($J89:$M89))</f>
        <v/>
      </c>
      <c r="O89" s="5" t="n"/>
      <c r="P89" s="5" t="n"/>
      <c r="Q89" s="5" t="n"/>
      <c r="R89" s="5" t="n"/>
      <c r="S89" s="5" t="n"/>
      <c r="T89" s="5">
        <f>IF(COUNT($O89:$S89)=0,"",SUM($O89:$S89))</f>
        <v/>
      </c>
      <c r="U89" s="5" t="n"/>
      <c r="V89" s="7">
        <f>IF(OR($I89="",$T89=""),"",ROUND($I89*($O89*1.5+$P89*2.1+$Q89*2+$R89*3+$S89*3.9),0))</f>
        <v/>
      </c>
      <c r="W89" s="6">
        <f>IF($T89="","",IF($U89&gt;200,"Vượt trần 200 giờ/năm",IF($T89&gt;40,"Vượt trần 40 giờ/tháng",IF($U89&gt;160,"Sắp chạm trần năm",IF($T89&gt;32,"Sắp chạm trần tháng","")))))</f>
        <v/>
      </c>
      <c r="X89" s="6" t="n"/>
    </row>
    <row r="90" ht="17" customHeight="1">
      <c r="A90" s="5">
        <f>IF($D90="","",ROW()-4)</f>
        <v/>
      </c>
      <c r="B90" s="6" t="n"/>
      <c r="C90" s="5" t="n"/>
      <c r="D90" s="6" t="n"/>
      <c r="E90" s="6" t="n"/>
      <c r="F90" s="7" t="n"/>
      <c r="G90" s="5" t="n"/>
      <c r="H90" s="5" t="n"/>
      <c r="I90" s="7">
        <f>IF(OR($F90="",$G90="",$H90=""),"",ROUND($F90/($G90*$H90),0))</f>
        <v/>
      </c>
      <c r="J90" s="5" t="n"/>
      <c r="K90" s="5" t="n"/>
      <c r="L90" s="5" t="n"/>
      <c r="M90" s="5" t="n"/>
      <c r="N90" s="5">
        <f>IF($D90="","",SUM($J90:$M90))</f>
        <v/>
      </c>
      <c r="O90" s="5" t="n"/>
      <c r="P90" s="5" t="n"/>
      <c r="Q90" s="5" t="n"/>
      <c r="R90" s="5" t="n"/>
      <c r="S90" s="5" t="n"/>
      <c r="T90" s="5">
        <f>IF(COUNT($O90:$S90)=0,"",SUM($O90:$S90))</f>
        <v/>
      </c>
      <c r="U90" s="5" t="n"/>
      <c r="V90" s="7">
        <f>IF(OR($I90="",$T90=""),"",ROUND($I90*($O90*1.5+$P90*2.1+$Q90*2+$R90*3+$S90*3.9),0))</f>
        <v/>
      </c>
      <c r="W90" s="6">
        <f>IF($T90="","",IF($U90&gt;200,"Vượt trần 200 giờ/năm",IF($T90&gt;40,"Vượt trần 40 giờ/tháng",IF($U90&gt;160,"Sắp chạm trần năm",IF($T90&gt;32,"Sắp chạm trần tháng","")))))</f>
        <v/>
      </c>
      <c r="X90" s="6" t="n"/>
    </row>
    <row r="91" ht="17" customHeight="1">
      <c r="A91" s="5">
        <f>IF($D91="","",ROW()-4)</f>
        <v/>
      </c>
      <c r="B91" s="6" t="n"/>
      <c r="C91" s="5" t="n"/>
      <c r="D91" s="6" t="n"/>
      <c r="E91" s="6" t="n"/>
      <c r="F91" s="7" t="n"/>
      <c r="G91" s="5" t="n"/>
      <c r="H91" s="5" t="n"/>
      <c r="I91" s="7">
        <f>IF(OR($F91="",$G91="",$H91=""),"",ROUND($F91/($G91*$H91),0))</f>
        <v/>
      </c>
      <c r="J91" s="5" t="n"/>
      <c r="K91" s="5" t="n"/>
      <c r="L91" s="5" t="n"/>
      <c r="M91" s="5" t="n"/>
      <c r="N91" s="5">
        <f>IF($D91="","",SUM($J91:$M91))</f>
        <v/>
      </c>
      <c r="O91" s="5" t="n"/>
      <c r="P91" s="5" t="n"/>
      <c r="Q91" s="5" t="n"/>
      <c r="R91" s="5" t="n"/>
      <c r="S91" s="5" t="n"/>
      <c r="T91" s="5">
        <f>IF(COUNT($O91:$S91)=0,"",SUM($O91:$S91))</f>
        <v/>
      </c>
      <c r="U91" s="5" t="n"/>
      <c r="V91" s="7">
        <f>IF(OR($I91="",$T91=""),"",ROUND($I91*($O91*1.5+$P91*2.1+$Q91*2+$R91*3+$S91*3.9),0))</f>
        <v/>
      </c>
      <c r="W91" s="6">
        <f>IF($T91="","",IF($U91&gt;200,"Vượt trần 200 giờ/năm",IF($T91&gt;40,"Vượt trần 40 giờ/tháng",IF($U91&gt;160,"Sắp chạm trần năm",IF($T91&gt;32,"Sắp chạm trần tháng","")))))</f>
        <v/>
      </c>
      <c r="X91" s="6" t="n"/>
    </row>
    <row r="92" ht="17" customHeight="1">
      <c r="A92" s="5">
        <f>IF($D92="","",ROW()-4)</f>
        <v/>
      </c>
      <c r="B92" s="6" t="n"/>
      <c r="C92" s="5" t="n"/>
      <c r="D92" s="6" t="n"/>
      <c r="E92" s="6" t="n"/>
      <c r="F92" s="7" t="n"/>
      <c r="G92" s="5" t="n"/>
      <c r="H92" s="5" t="n"/>
      <c r="I92" s="7">
        <f>IF(OR($F92="",$G92="",$H92=""),"",ROUND($F92/($G92*$H92),0))</f>
        <v/>
      </c>
      <c r="J92" s="5" t="n"/>
      <c r="K92" s="5" t="n"/>
      <c r="L92" s="5" t="n"/>
      <c r="M92" s="5" t="n"/>
      <c r="N92" s="5">
        <f>IF($D92="","",SUM($J92:$M92))</f>
        <v/>
      </c>
      <c r="O92" s="5" t="n"/>
      <c r="P92" s="5" t="n"/>
      <c r="Q92" s="5" t="n"/>
      <c r="R92" s="5" t="n"/>
      <c r="S92" s="5" t="n"/>
      <c r="T92" s="5">
        <f>IF(COUNT($O92:$S92)=0,"",SUM($O92:$S92))</f>
        <v/>
      </c>
      <c r="U92" s="5" t="n"/>
      <c r="V92" s="7">
        <f>IF(OR($I92="",$T92=""),"",ROUND($I92*($O92*1.5+$P92*2.1+$Q92*2+$R92*3+$S92*3.9),0))</f>
        <v/>
      </c>
      <c r="W92" s="6">
        <f>IF($T92="","",IF($U92&gt;200,"Vượt trần 200 giờ/năm",IF($T92&gt;40,"Vượt trần 40 giờ/tháng",IF($U92&gt;160,"Sắp chạm trần năm",IF($T92&gt;32,"Sắp chạm trần tháng","")))))</f>
        <v/>
      </c>
      <c r="X92" s="6" t="n"/>
    </row>
    <row r="93" ht="17" customHeight="1">
      <c r="A93" s="5">
        <f>IF($D93="","",ROW()-4)</f>
        <v/>
      </c>
      <c r="B93" s="6" t="n"/>
      <c r="C93" s="5" t="n"/>
      <c r="D93" s="6" t="n"/>
      <c r="E93" s="6" t="n"/>
      <c r="F93" s="7" t="n"/>
      <c r="G93" s="5" t="n"/>
      <c r="H93" s="5" t="n"/>
      <c r="I93" s="7">
        <f>IF(OR($F93="",$G93="",$H93=""),"",ROUND($F93/($G93*$H93),0))</f>
        <v/>
      </c>
      <c r="J93" s="5" t="n"/>
      <c r="K93" s="5" t="n"/>
      <c r="L93" s="5" t="n"/>
      <c r="M93" s="5" t="n"/>
      <c r="N93" s="5">
        <f>IF($D93="","",SUM($J93:$M93))</f>
        <v/>
      </c>
      <c r="O93" s="5" t="n"/>
      <c r="P93" s="5" t="n"/>
      <c r="Q93" s="5" t="n"/>
      <c r="R93" s="5" t="n"/>
      <c r="S93" s="5" t="n"/>
      <c r="T93" s="5">
        <f>IF(COUNT($O93:$S93)=0,"",SUM($O93:$S93))</f>
        <v/>
      </c>
      <c r="U93" s="5" t="n"/>
      <c r="V93" s="7">
        <f>IF(OR($I93="",$T93=""),"",ROUND($I93*($O93*1.5+$P93*2.1+$Q93*2+$R93*3+$S93*3.9),0))</f>
        <v/>
      </c>
      <c r="W93" s="6">
        <f>IF($T93="","",IF($U93&gt;200,"Vượt trần 200 giờ/năm",IF($T93&gt;40,"Vượt trần 40 giờ/tháng",IF($U93&gt;160,"Sắp chạm trần năm",IF($T93&gt;32,"Sắp chạm trần tháng","")))))</f>
        <v/>
      </c>
      <c r="X93" s="6" t="n"/>
    </row>
    <row r="94" ht="17" customHeight="1">
      <c r="A94" s="5">
        <f>IF($D94="","",ROW()-4)</f>
        <v/>
      </c>
      <c r="B94" s="6" t="n"/>
      <c r="C94" s="5" t="n"/>
      <c r="D94" s="6" t="n"/>
      <c r="E94" s="6" t="n"/>
      <c r="F94" s="7" t="n"/>
      <c r="G94" s="5" t="n"/>
      <c r="H94" s="5" t="n"/>
      <c r="I94" s="7">
        <f>IF(OR($F94="",$G94="",$H94=""),"",ROUND($F94/($G94*$H94),0))</f>
        <v/>
      </c>
      <c r="J94" s="5" t="n"/>
      <c r="K94" s="5" t="n"/>
      <c r="L94" s="5" t="n"/>
      <c r="M94" s="5" t="n"/>
      <c r="N94" s="5">
        <f>IF($D94="","",SUM($J94:$M94))</f>
        <v/>
      </c>
      <c r="O94" s="5" t="n"/>
      <c r="P94" s="5" t="n"/>
      <c r="Q94" s="5" t="n"/>
      <c r="R94" s="5" t="n"/>
      <c r="S94" s="5" t="n"/>
      <c r="T94" s="5">
        <f>IF(COUNT($O94:$S94)=0,"",SUM($O94:$S94))</f>
        <v/>
      </c>
      <c r="U94" s="5" t="n"/>
      <c r="V94" s="7">
        <f>IF(OR($I94="",$T94=""),"",ROUND($I94*($O94*1.5+$P94*2.1+$Q94*2+$R94*3+$S94*3.9),0))</f>
        <v/>
      </c>
      <c r="W94" s="6">
        <f>IF($T94="","",IF($U94&gt;200,"Vượt trần 200 giờ/năm",IF($T94&gt;40,"Vượt trần 40 giờ/tháng",IF($U94&gt;160,"Sắp chạm trần năm",IF($T94&gt;32,"Sắp chạm trần tháng","")))))</f>
        <v/>
      </c>
      <c r="X94" s="6" t="n"/>
    </row>
    <row r="95" ht="17" customHeight="1">
      <c r="A95" s="5">
        <f>IF($D95="","",ROW()-4)</f>
        <v/>
      </c>
      <c r="B95" s="6" t="n"/>
      <c r="C95" s="5" t="n"/>
      <c r="D95" s="6" t="n"/>
      <c r="E95" s="6" t="n"/>
      <c r="F95" s="7" t="n"/>
      <c r="G95" s="5" t="n"/>
      <c r="H95" s="5" t="n"/>
      <c r="I95" s="7">
        <f>IF(OR($F95="",$G95="",$H95=""),"",ROUND($F95/($G95*$H95),0))</f>
        <v/>
      </c>
      <c r="J95" s="5" t="n"/>
      <c r="K95" s="5" t="n"/>
      <c r="L95" s="5" t="n"/>
      <c r="M95" s="5" t="n"/>
      <c r="N95" s="5">
        <f>IF($D95="","",SUM($J95:$M95))</f>
        <v/>
      </c>
      <c r="O95" s="5" t="n"/>
      <c r="P95" s="5" t="n"/>
      <c r="Q95" s="5" t="n"/>
      <c r="R95" s="5" t="n"/>
      <c r="S95" s="5" t="n"/>
      <c r="T95" s="5">
        <f>IF(COUNT($O95:$S95)=0,"",SUM($O95:$S95))</f>
        <v/>
      </c>
      <c r="U95" s="5" t="n"/>
      <c r="V95" s="7">
        <f>IF(OR($I95="",$T95=""),"",ROUND($I95*($O95*1.5+$P95*2.1+$Q95*2+$R95*3+$S95*3.9),0))</f>
        <v/>
      </c>
      <c r="W95" s="6">
        <f>IF($T95="","",IF($U95&gt;200,"Vượt trần 200 giờ/năm",IF($T95&gt;40,"Vượt trần 40 giờ/tháng",IF($U95&gt;160,"Sắp chạm trần năm",IF($T95&gt;32,"Sắp chạm trần tháng","")))))</f>
        <v/>
      </c>
      <c r="X95" s="6" t="n"/>
    </row>
    <row r="96" ht="17" customHeight="1">
      <c r="A96" s="5">
        <f>IF($D96="","",ROW()-4)</f>
        <v/>
      </c>
      <c r="B96" s="6" t="n"/>
      <c r="C96" s="5" t="n"/>
      <c r="D96" s="6" t="n"/>
      <c r="E96" s="6" t="n"/>
      <c r="F96" s="7" t="n"/>
      <c r="G96" s="5" t="n"/>
      <c r="H96" s="5" t="n"/>
      <c r="I96" s="7">
        <f>IF(OR($F96="",$G96="",$H96=""),"",ROUND($F96/($G96*$H96),0))</f>
        <v/>
      </c>
      <c r="J96" s="5" t="n"/>
      <c r="K96" s="5" t="n"/>
      <c r="L96" s="5" t="n"/>
      <c r="M96" s="5" t="n"/>
      <c r="N96" s="5">
        <f>IF($D96="","",SUM($J96:$M96))</f>
        <v/>
      </c>
      <c r="O96" s="5" t="n"/>
      <c r="P96" s="5" t="n"/>
      <c r="Q96" s="5" t="n"/>
      <c r="R96" s="5" t="n"/>
      <c r="S96" s="5" t="n"/>
      <c r="T96" s="5">
        <f>IF(COUNT($O96:$S96)=0,"",SUM($O96:$S96))</f>
        <v/>
      </c>
      <c r="U96" s="5" t="n"/>
      <c r="V96" s="7">
        <f>IF(OR($I96="",$T96=""),"",ROUND($I96*($O96*1.5+$P96*2.1+$Q96*2+$R96*3+$S96*3.9),0))</f>
        <v/>
      </c>
      <c r="W96" s="6">
        <f>IF($T96="","",IF($U96&gt;200,"Vượt trần 200 giờ/năm",IF($T96&gt;40,"Vượt trần 40 giờ/tháng",IF($U96&gt;160,"Sắp chạm trần năm",IF($T96&gt;32,"Sắp chạm trần tháng","")))))</f>
        <v/>
      </c>
      <c r="X96" s="6" t="n"/>
    </row>
    <row r="97" ht="17" customHeight="1">
      <c r="A97" s="5">
        <f>IF($D97="","",ROW()-4)</f>
        <v/>
      </c>
      <c r="B97" s="6" t="n"/>
      <c r="C97" s="5" t="n"/>
      <c r="D97" s="6" t="n"/>
      <c r="E97" s="6" t="n"/>
      <c r="F97" s="7" t="n"/>
      <c r="G97" s="5" t="n"/>
      <c r="H97" s="5" t="n"/>
      <c r="I97" s="7">
        <f>IF(OR($F97="",$G97="",$H97=""),"",ROUND($F97/($G97*$H97),0))</f>
        <v/>
      </c>
      <c r="J97" s="5" t="n"/>
      <c r="K97" s="5" t="n"/>
      <c r="L97" s="5" t="n"/>
      <c r="M97" s="5" t="n"/>
      <c r="N97" s="5">
        <f>IF($D97="","",SUM($J97:$M97))</f>
        <v/>
      </c>
      <c r="O97" s="5" t="n"/>
      <c r="P97" s="5" t="n"/>
      <c r="Q97" s="5" t="n"/>
      <c r="R97" s="5" t="n"/>
      <c r="S97" s="5" t="n"/>
      <c r="T97" s="5">
        <f>IF(COUNT($O97:$S97)=0,"",SUM($O97:$S97))</f>
        <v/>
      </c>
      <c r="U97" s="5" t="n"/>
      <c r="V97" s="7">
        <f>IF(OR($I97="",$T97=""),"",ROUND($I97*($O97*1.5+$P97*2.1+$Q97*2+$R97*3+$S97*3.9),0))</f>
        <v/>
      </c>
      <c r="W97" s="6">
        <f>IF($T97="","",IF($U97&gt;200,"Vượt trần 200 giờ/năm",IF($T97&gt;40,"Vượt trần 40 giờ/tháng",IF($U97&gt;160,"Sắp chạm trần năm",IF($T97&gt;32,"Sắp chạm trần tháng","")))))</f>
        <v/>
      </c>
      <c r="X97" s="6" t="n"/>
    </row>
    <row r="98" ht="17" customHeight="1">
      <c r="A98" s="5">
        <f>IF($D98="","",ROW()-4)</f>
        <v/>
      </c>
      <c r="B98" s="6" t="n"/>
      <c r="C98" s="5" t="n"/>
      <c r="D98" s="6" t="n"/>
      <c r="E98" s="6" t="n"/>
      <c r="F98" s="7" t="n"/>
      <c r="G98" s="5" t="n"/>
      <c r="H98" s="5" t="n"/>
      <c r="I98" s="7">
        <f>IF(OR($F98="",$G98="",$H98=""),"",ROUND($F98/($G98*$H98),0))</f>
        <v/>
      </c>
      <c r="J98" s="5" t="n"/>
      <c r="K98" s="5" t="n"/>
      <c r="L98" s="5" t="n"/>
      <c r="M98" s="5" t="n"/>
      <c r="N98" s="5">
        <f>IF($D98="","",SUM($J98:$M98))</f>
        <v/>
      </c>
      <c r="O98" s="5" t="n"/>
      <c r="P98" s="5" t="n"/>
      <c r="Q98" s="5" t="n"/>
      <c r="R98" s="5" t="n"/>
      <c r="S98" s="5" t="n"/>
      <c r="T98" s="5">
        <f>IF(COUNT($O98:$S98)=0,"",SUM($O98:$S98))</f>
        <v/>
      </c>
      <c r="U98" s="5" t="n"/>
      <c r="V98" s="7">
        <f>IF(OR($I98="",$T98=""),"",ROUND($I98*($O98*1.5+$P98*2.1+$Q98*2+$R98*3+$S98*3.9),0))</f>
        <v/>
      </c>
      <c r="W98" s="6">
        <f>IF($T98="","",IF($U98&gt;200,"Vượt trần 200 giờ/năm",IF($T98&gt;40,"Vượt trần 40 giờ/tháng",IF($U98&gt;160,"Sắp chạm trần năm",IF($T98&gt;32,"Sắp chạm trần tháng","")))))</f>
        <v/>
      </c>
      <c r="X98" s="6" t="n"/>
    </row>
    <row r="99" ht="17" customHeight="1">
      <c r="A99" s="5">
        <f>IF($D99="","",ROW()-4)</f>
        <v/>
      </c>
      <c r="B99" s="6" t="n"/>
      <c r="C99" s="5" t="n"/>
      <c r="D99" s="6" t="n"/>
      <c r="E99" s="6" t="n"/>
      <c r="F99" s="7" t="n"/>
      <c r="G99" s="5" t="n"/>
      <c r="H99" s="5" t="n"/>
      <c r="I99" s="7">
        <f>IF(OR($F99="",$G99="",$H99=""),"",ROUND($F99/($G99*$H99),0))</f>
        <v/>
      </c>
      <c r="J99" s="5" t="n"/>
      <c r="K99" s="5" t="n"/>
      <c r="L99" s="5" t="n"/>
      <c r="M99" s="5" t="n"/>
      <c r="N99" s="5">
        <f>IF($D99="","",SUM($J99:$M99))</f>
        <v/>
      </c>
      <c r="O99" s="5" t="n"/>
      <c r="P99" s="5" t="n"/>
      <c r="Q99" s="5" t="n"/>
      <c r="R99" s="5" t="n"/>
      <c r="S99" s="5" t="n"/>
      <c r="T99" s="5">
        <f>IF(COUNT($O99:$S99)=0,"",SUM($O99:$S99))</f>
        <v/>
      </c>
      <c r="U99" s="5" t="n"/>
      <c r="V99" s="7">
        <f>IF(OR($I99="",$T99=""),"",ROUND($I99*($O99*1.5+$P99*2.1+$Q99*2+$R99*3+$S99*3.9),0))</f>
        <v/>
      </c>
      <c r="W99" s="6">
        <f>IF($T99="","",IF($U99&gt;200,"Vượt trần 200 giờ/năm",IF($T99&gt;40,"Vượt trần 40 giờ/tháng",IF($U99&gt;160,"Sắp chạm trần năm",IF($T99&gt;32,"Sắp chạm trần tháng","")))))</f>
        <v/>
      </c>
      <c r="X99" s="6" t="n"/>
    </row>
    <row r="100" ht="17" customHeight="1">
      <c r="A100" s="5">
        <f>IF($D100="","",ROW()-4)</f>
        <v/>
      </c>
      <c r="B100" s="6" t="n"/>
      <c r="C100" s="5" t="n"/>
      <c r="D100" s="6" t="n"/>
      <c r="E100" s="6" t="n"/>
      <c r="F100" s="7" t="n"/>
      <c r="G100" s="5" t="n"/>
      <c r="H100" s="5" t="n"/>
      <c r="I100" s="7">
        <f>IF(OR($F100="",$G100="",$H100=""),"",ROUND($F100/($G100*$H100),0))</f>
        <v/>
      </c>
      <c r="J100" s="5" t="n"/>
      <c r="K100" s="5" t="n"/>
      <c r="L100" s="5" t="n"/>
      <c r="M100" s="5" t="n"/>
      <c r="N100" s="5">
        <f>IF($D100="","",SUM($J100:$M100))</f>
        <v/>
      </c>
      <c r="O100" s="5" t="n"/>
      <c r="P100" s="5" t="n"/>
      <c r="Q100" s="5" t="n"/>
      <c r="R100" s="5" t="n"/>
      <c r="S100" s="5" t="n"/>
      <c r="T100" s="5">
        <f>IF(COUNT($O100:$S100)=0,"",SUM($O100:$S100))</f>
        <v/>
      </c>
      <c r="U100" s="5" t="n"/>
      <c r="V100" s="7">
        <f>IF(OR($I100="",$T100=""),"",ROUND($I100*($O100*1.5+$P100*2.1+$Q100*2+$R100*3+$S100*3.9),0))</f>
        <v/>
      </c>
      <c r="W100" s="6">
        <f>IF($T100="","",IF($U100&gt;200,"Vượt trần 200 giờ/năm",IF($T100&gt;40,"Vượt trần 40 giờ/tháng",IF($U100&gt;160,"Sắp chạm trần năm",IF($T100&gt;32,"Sắp chạm trần tháng","")))))</f>
        <v/>
      </c>
      <c r="X100" s="6" t="n"/>
    </row>
    <row r="101" ht="17" customHeight="1">
      <c r="A101" s="5">
        <f>IF($D101="","",ROW()-4)</f>
        <v/>
      </c>
      <c r="B101" s="6" t="n"/>
      <c r="C101" s="5" t="n"/>
      <c r="D101" s="6" t="n"/>
      <c r="E101" s="6" t="n"/>
      <c r="F101" s="7" t="n"/>
      <c r="G101" s="5" t="n"/>
      <c r="H101" s="5" t="n"/>
      <c r="I101" s="7">
        <f>IF(OR($F101="",$G101="",$H101=""),"",ROUND($F101/($G101*$H101),0))</f>
        <v/>
      </c>
      <c r="J101" s="5" t="n"/>
      <c r="K101" s="5" t="n"/>
      <c r="L101" s="5" t="n"/>
      <c r="M101" s="5" t="n"/>
      <c r="N101" s="5">
        <f>IF($D101="","",SUM($J101:$M101))</f>
        <v/>
      </c>
      <c r="O101" s="5" t="n"/>
      <c r="P101" s="5" t="n"/>
      <c r="Q101" s="5" t="n"/>
      <c r="R101" s="5" t="n"/>
      <c r="S101" s="5" t="n"/>
      <c r="T101" s="5">
        <f>IF(COUNT($O101:$S101)=0,"",SUM($O101:$S101))</f>
        <v/>
      </c>
      <c r="U101" s="5" t="n"/>
      <c r="V101" s="7">
        <f>IF(OR($I101="",$T101=""),"",ROUND($I101*($O101*1.5+$P101*2.1+$Q101*2+$R101*3+$S101*3.9),0))</f>
        <v/>
      </c>
      <c r="W101" s="6">
        <f>IF($T101="","",IF($U101&gt;200,"Vượt trần 200 giờ/năm",IF($T101&gt;40,"Vượt trần 40 giờ/tháng",IF($U101&gt;160,"Sắp chạm trần năm",IF($T101&gt;32,"Sắp chạm trần tháng","")))))</f>
        <v/>
      </c>
      <c r="X101" s="6" t="n"/>
    </row>
    <row r="102" ht="17" customHeight="1">
      <c r="A102" s="5">
        <f>IF($D102="","",ROW()-4)</f>
        <v/>
      </c>
      <c r="B102" s="6" t="n"/>
      <c r="C102" s="5" t="n"/>
      <c r="D102" s="6" t="n"/>
      <c r="E102" s="6" t="n"/>
      <c r="F102" s="7" t="n"/>
      <c r="G102" s="5" t="n"/>
      <c r="H102" s="5" t="n"/>
      <c r="I102" s="7">
        <f>IF(OR($F102="",$G102="",$H102=""),"",ROUND($F102/($G102*$H102),0))</f>
        <v/>
      </c>
      <c r="J102" s="5" t="n"/>
      <c r="K102" s="5" t="n"/>
      <c r="L102" s="5" t="n"/>
      <c r="M102" s="5" t="n"/>
      <c r="N102" s="5">
        <f>IF($D102="","",SUM($J102:$M102))</f>
        <v/>
      </c>
      <c r="O102" s="5" t="n"/>
      <c r="P102" s="5" t="n"/>
      <c r="Q102" s="5" t="n"/>
      <c r="R102" s="5" t="n"/>
      <c r="S102" s="5" t="n"/>
      <c r="T102" s="5">
        <f>IF(COUNT($O102:$S102)=0,"",SUM($O102:$S102))</f>
        <v/>
      </c>
      <c r="U102" s="5" t="n"/>
      <c r="V102" s="7">
        <f>IF(OR($I102="",$T102=""),"",ROUND($I102*($O102*1.5+$P102*2.1+$Q102*2+$R102*3+$S102*3.9),0))</f>
        <v/>
      </c>
      <c r="W102" s="6">
        <f>IF($T102="","",IF($U102&gt;200,"Vượt trần 200 giờ/năm",IF($T102&gt;40,"Vượt trần 40 giờ/tháng",IF($U102&gt;160,"Sắp chạm trần năm",IF($T102&gt;32,"Sắp chạm trần tháng","")))))</f>
        <v/>
      </c>
      <c r="X102" s="6" t="n"/>
    </row>
    <row r="103" ht="17" customHeight="1">
      <c r="A103" s="5">
        <f>IF($D103="","",ROW()-4)</f>
        <v/>
      </c>
      <c r="B103" s="6" t="n"/>
      <c r="C103" s="5" t="n"/>
      <c r="D103" s="6" t="n"/>
      <c r="E103" s="6" t="n"/>
      <c r="F103" s="7" t="n"/>
      <c r="G103" s="5" t="n"/>
      <c r="H103" s="5" t="n"/>
      <c r="I103" s="7">
        <f>IF(OR($F103="",$G103="",$H103=""),"",ROUND($F103/($G103*$H103),0))</f>
        <v/>
      </c>
      <c r="J103" s="5" t="n"/>
      <c r="K103" s="5" t="n"/>
      <c r="L103" s="5" t="n"/>
      <c r="M103" s="5" t="n"/>
      <c r="N103" s="5">
        <f>IF($D103="","",SUM($J103:$M103))</f>
        <v/>
      </c>
      <c r="O103" s="5" t="n"/>
      <c r="P103" s="5" t="n"/>
      <c r="Q103" s="5" t="n"/>
      <c r="R103" s="5" t="n"/>
      <c r="S103" s="5" t="n"/>
      <c r="T103" s="5">
        <f>IF(COUNT($O103:$S103)=0,"",SUM($O103:$S103))</f>
        <v/>
      </c>
      <c r="U103" s="5" t="n"/>
      <c r="V103" s="7">
        <f>IF(OR($I103="",$T103=""),"",ROUND($I103*($O103*1.5+$P103*2.1+$Q103*2+$R103*3+$S103*3.9),0))</f>
        <v/>
      </c>
      <c r="W103" s="6">
        <f>IF($T103="","",IF($U103&gt;200,"Vượt trần 200 giờ/năm",IF($T103&gt;40,"Vượt trần 40 giờ/tháng",IF($U103&gt;160,"Sắp chạm trần năm",IF($T103&gt;32,"Sắp chạm trần tháng","")))))</f>
        <v/>
      </c>
      <c r="X103" s="6" t="n"/>
    </row>
    <row r="104" ht="17" customHeight="1">
      <c r="A104" s="5">
        <f>IF($D104="","",ROW()-4)</f>
        <v/>
      </c>
      <c r="B104" s="6" t="n"/>
      <c r="C104" s="5" t="n"/>
      <c r="D104" s="6" t="n"/>
      <c r="E104" s="6" t="n"/>
      <c r="F104" s="7" t="n"/>
      <c r="G104" s="5" t="n"/>
      <c r="H104" s="5" t="n"/>
      <c r="I104" s="7">
        <f>IF(OR($F104="",$G104="",$H104=""),"",ROUND($F104/($G104*$H104),0))</f>
        <v/>
      </c>
      <c r="J104" s="5" t="n"/>
      <c r="K104" s="5" t="n"/>
      <c r="L104" s="5" t="n"/>
      <c r="M104" s="5" t="n"/>
      <c r="N104" s="5">
        <f>IF($D104="","",SUM($J104:$M104))</f>
        <v/>
      </c>
      <c r="O104" s="5" t="n"/>
      <c r="P104" s="5" t="n"/>
      <c r="Q104" s="5" t="n"/>
      <c r="R104" s="5" t="n"/>
      <c r="S104" s="5" t="n"/>
      <c r="T104" s="5">
        <f>IF(COUNT($O104:$S104)=0,"",SUM($O104:$S104))</f>
        <v/>
      </c>
      <c r="U104" s="5" t="n"/>
      <c r="V104" s="7">
        <f>IF(OR($I104="",$T104=""),"",ROUND($I104*($O104*1.5+$P104*2.1+$Q104*2+$R104*3+$S104*3.9),0))</f>
        <v/>
      </c>
      <c r="W104" s="6">
        <f>IF($T104="","",IF($U104&gt;200,"Vượt trần 200 giờ/năm",IF($T104&gt;40,"Vượt trần 40 giờ/tháng",IF($U104&gt;160,"Sắp chạm trần năm",IF($T104&gt;32,"Sắp chạm trần tháng","")))))</f>
        <v/>
      </c>
      <c r="X104" s="6" t="n"/>
    </row>
    <row r="105" ht="17" customHeight="1">
      <c r="A105" s="5">
        <f>IF($D105="","",ROW()-4)</f>
        <v/>
      </c>
      <c r="B105" s="6" t="n"/>
      <c r="C105" s="5" t="n"/>
      <c r="D105" s="6" t="n"/>
      <c r="E105" s="6" t="n"/>
      <c r="F105" s="7" t="n"/>
      <c r="G105" s="5" t="n"/>
      <c r="H105" s="5" t="n"/>
      <c r="I105" s="7">
        <f>IF(OR($F105="",$G105="",$H105=""),"",ROUND($F105/($G105*$H105),0))</f>
        <v/>
      </c>
      <c r="J105" s="5" t="n"/>
      <c r="K105" s="5" t="n"/>
      <c r="L105" s="5" t="n"/>
      <c r="M105" s="5" t="n"/>
      <c r="N105" s="5">
        <f>IF($D105="","",SUM($J105:$M105))</f>
        <v/>
      </c>
      <c r="O105" s="5" t="n"/>
      <c r="P105" s="5" t="n"/>
      <c r="Q105" s="5" t="n"/>
      <c r="R105" s="5" t="n"/>
      <c r="S105" s="5" t="n"/>
      <c r="T105" s="5">
        <f>IF(COUNT($O105:$S105)=0,"",SUM($O105:$S105))</f>
        <v/>
      </c>
      <c r="U105" s="5" t="n"/>
      <c r="V105" s="7">
        <f>IF(OR($I105="",$T105=""),"",ROUND($I105*($O105*1.5+$P105*2.1+$Q105*2+$R105*3+$S105*3.9),0))</f>
        <v/>
      </c>
      <c r="W105" s="6">
        <f>IF($T105="","",IF($U105&gt;200,"Vượt trần 200 giờ/năm",IF($T105&gt;40,"Vượt trần 40 giờ/tháng",IF($U105&gt;160,"Sắp chạm trần năm",IF($T105&gt;32,"Sắp chạm trần tháng","")))))</f>
        <v/>
      </c>
      <c r="X105" s="6" t="n"/>
    </row>
    <row r="106" ht="17" customHeight="1">
      <c r="A106" s="5">
        <f>IF($D106="","",ROW()-4)</f>
        <v/>
      </c>
      <c r="B106" s="6" t="n"/>
      <c r="C106" s="5" t="n"/>
      <c r="D106" s="6" t="n"/>
      <c r="E106" s="6" t="n"/>
      <c r="F106" s="7" t="n"/>
      <c r="G106" s="5" t="n"/>
      <c r="H106" s="5" t="n"/>
      <c r="I106" s="7">
        <f>IF(OR($F106="",$G106="",$H106=""),"",ROUND($F106/($G106*$H106),0))</f>
        <v/>
      </c>
      <c r="J106" s="5" t="n"/>
      <c r="K106" s="5" t="n"/>
      <c r="L106" s="5" t="n"/>
      <c r="M106" s="5" t="n"/>
      <c r="N106" s="5">
        <f>IF($D106="","",SUM($J106:$M106))</f>
        <v/>
      </c>
      <c r="O106" s="5" t="n"/>
      <c r="P106" s="5" t="n"/>
      <c r="Q106" s="5" t="n"/>
      <c r="R106" s="5" t="n"/>
      <c r="S106" s="5" t="n"/>
      <c r="T106" s="5">
        <f>IF(COUNT($O106:$S106)=0,"",SUM($O106:$S106))</f>
        <v/>
      </c>
      <c r="U106" s="5" t="n"/>
      <c r="V106" s="7">
        <f>IF(OR($I106="",$T106=""),"",ROUND($I106*($O106*1.5+$P106*2.1+$Q106*2+$R106*3+$S106*3.9),0))</f>
        <v/>
      </c>
      <c r="W106" s="6">
        <f>IF($T106="","",IF($U106&gt;200,"Vượt trần 200 giờ/năm",IF($T106&gt;40,"Vượt trần 40 giờ/tháng",IF($U106&gt;160,"Sắp chạm trần năm",IF($T106&gt;32,"Sắp chạm trần tháng","")))))</f>
        <v/>
      </c>
      <c r="X106" s="6" t="n"/>
    </row>
    <row r="107" ht="17" customHeight="1">
      <c r="A107" s="5">
        <f>IF($D107="","",ROW()-4)</f>
        <v/>
      </c>
      <c r="B107" s="6" t="n"/>
      <c r="C107" s="5" t="n"/>
      <c r="D107" s="6" t="n"/>
      <c r="E107" s="6" t="n"/>
      <c r="F107" s="7" t="n"/>
      <c r="G107" s="5" t="n"/>
      <c r="H107" s="5" t="n"/>
      <c r="I107" s="7">
        <f>IF(OR($F107="",$G107="",$H107=""),"",ROUND($F107/($G107*$H107),0))</f>
        <v/>
      </c>
      <c r="J107" s="5" t="n"/>
      <c r="K107" s="5" t="n"/>
      <c r="L107" s="5" t="n"/>
      <c r="M107" s="5" t="n"/>
      <c r="N107" s="5">
        <f>IF($D107="","",SUM($J107:$M107))</f>
        <v/>
      </c>
      <c r="O107" s="5" t="n"/>
      <c r="P107" s="5" t="n"/>
      <c r="Q107" s="5" t="n"/>
      <c r="R107" s="5" t="n"/>
      <c r="S107" s="5" t="n"/>
      <c r="T107" s="5">
        <f>IF(COUNT($O107:$S107)=0,"",SUM($O107:$S107))</f>
        <v/>
      </c>
      <c r="U107" s="5" t="n"/>
      <c r="V107" s="7">
        <f>IF(OR($I107="",$T107=""),"",ROUND($I107*($O107*1.5+$P107*2.1+$Q107*2+$R107*3+$S107*3.9),0))</f>
        <v/>
      </c>
      <c r="W107" s="6">
        <f>IF($T107="","",IF($U107&gt;200,"Vượt trần 200 giờ/năm",IF($T107&gt;40,"Vượt trần 40 giờ/tháng",IF($U107&gt;160,"Sắp chạm trần năm",IF($T107&gt;32,"Sắp chạm trần tháng","")))))</f>
        <v/>
      </c>
      <c r="X107" s="6" t="n"/>
    </row>
    <row r="108" ht="17" customHeight="1">
      <c r="A108" s="5">
        <f>IF($D108="","",ROW()-4)</f>
        <v/>
      </c>
      <c r="B108" s="6" t="n"/>
      <c r="C108" s="5" t="n"/>
      <c r="D108" s="6" t="n"/>
      <c r="E108" s="6" t="n"/>
      <c r="F108" s="7" t="n"/>
      <c r="G108" s="5" t="n"/>
      <c r="H108" s="5" t="n"/>
      <c r="I108" s="7">
        <f>IF(OR($F108="",$G108="",$H108=""),"",ROUND($F108/($G108*$H108),0))</f>
        <v/>
      </c>
      <c r="J108" s="5" t="n"/>
      <c r="K108" s="5" t="n"/>
      <c r="L108" s="5" t="n"/>
      <c r="M108" s="5" t="n"/>
      <c r="N108" s="5">
        <f>IF($D108="","",SUM($J108:$M108))</f>
        <v/>
      </c>
      <c r="O108" s="5" t="n"/>
      <c r="P108" s="5" t="n"/>
      <c r="Q108" s="5" t="n"/>
      <c r="R108" s="5" t="n"/>
      <c r="S108" s="5" t="n"/>
      <c r="T108" s="5">
        <f>IF(COUNT($O108:$S108)=0,"",SUM($O108:$S108))</f>
        <v/>
      </c>
      <c r="U108" s="5" t="n"/>
      <c r="V108" s="7">
        <f>IF(OR($I108="",$T108=""),"",ROUND($I108*($O108*1.5+$P108*2.1+$Q108*2+$R108*3+$S108*3.9),0))</f>
        <v/>
      </c>
      <c r="W108" s="6">
        <f>IF($T108="","",IF($U108&gt;200,"Vượt trần 200 giờ/năm",IF($T108&gt;40,"Vượt trần 40 giờ/tháng",IF($U108&gt;160,"Sắp chạm trần năm",IF($T108&gt;32,"Sắp chạm trần tháng","")))))</f>
        <v/>
      </c>
      <c r="X108" s="6" t="n"/>
    </row>
    <row r="109" ht="17" customHeight="1">
      <c r="A109" s="5">
        <f>IF($D109="","",ROW()-4)</f>
        <v/>
      </c>
      <c r="B109" s="6" t="n"/>
      <c r="C109" s="5" t="n"/>
      <c r="D109" s="6" t="n"/>
      <c r="E109" s="6" t="n"/>
      <c r="F109" s="7" t="n"/>
      <c r="G109" s="5" t="n"/>
      <c r="H109" s="5" t="n"/>
      <c r="I109" s="7">
        <f>IF(OR($F109="",$G109="",$H109=""),"",ROUND($F109/($G109*$H109),0))</f>
        <v/>
      </c>
      <c r="J109" s="5" t="n"/>
      <c r="K109" s="5" t="n"/>
      <c r="L109" s="5" t="n"/>
      <c r="M109" s="5" t="n"/>
      <c r="N109" s="5">
        <f>IF($D109="","",SUM($J109:$M109))</f>
        <v/>
      </c>
      <c r="O109" s="5" t="n"/>
      <c r="P109" s="5" t="n"/>
      <c r="Q109" s="5" t="n"/>
      <c r="R109" s="5" t="n"/>
      <c r="S109" s="5" t="n"/>
      <c r="T109" s="5">
        <f>IF(COUNT($O109:$S109)=0,"",SUM($O109:$S109))</f>
        <v/>
      </c>
      <c r="U109" s="5" t="n"/>
      <c r="V109" s="7">
        <f>IF(OR($I109="",$T109=""),"",ROUND($I109*($O109*1.5+$P109*2.1+$Q109*2+$R109*3+$S109*3.9),0))</f>
        <v/>
      </c>
      <c r="W109" s="6">
        <f>IF($T109="","",IF($U109&gt;200,"Vượt trần 200 giờ/năm",IF($T109&gt;40,"Vượt trần 40 giờ/tháng",IF($U109&gt;160,"Sắp chạm trần năm",IF($T109&gt;32,"Sắp chạm trần tháng","")))))</f>
        <v/>
      </c>
      <c r="X109" s="6" t="n"/>
    </row>
    <row r="110" ht="17" customHeight="1">
      <c r="A110" s="5">
        <f>IF($D110="","",ROW()-4)</f>
        <v/>
      </c>
      <c r="B110" s="6" t="n"/>
      <c r="C110" s="5" t="n"/>
      <c r="D110" s="6" t="n"/>
      <c r="E110" s="6" t="n"/>
      <c r="F110" s="7" t="n"/>
      <c r="G110" s="5" t="n"/>
      <c r="H110" s="5" t="n"/>
      <c r="I110" s="7">
        <f>IF(OR($F110="",$G110="",$H110=""),"",ROUND($F110/($G110*$H110),0))</f>
        <v/>
      </c>
      <c r="J110" s="5" t="n"/>
      <c r="K110" s="5" t="n"/>
      <c r="L110" s="5" t="n"/>
      <c r="M110" s="5" t="n"/>
      <c r="N110" s="5">
        <f>IF($D110="","",SUM($J110:$M110))</f>
        <v/>
      </c>
      <c r="O110" s="5" t="n"/>
      <c r="P110" s="5" t="n"/>
      <c r="Q110" s="5" t="n"/>
      <c r="R110" s="5" t="n"/>
      <c r="S110" s="5" t="n"/>
      <c r="T110" s="5">
        <f>IF(COUNT($O110:$S110)=0,"",SUM($O110:$S110))</f>
        <v/>
      </c>
      <c r="U110" s="5" t="n"/>
      <c r="V110" s="7">
        <f>IF(OR($I110="",$T110=""),"",ROUND($I110*($O110*1.5+$P110*2.1+$Q110*2+$R110*3+$S110*3.9),0))</f>
        <v/>
      </c>
      <c r="W110" s="6">
        <f>IF($T110="","",IF($U110&gt;200,"Vượt trần 200 giờ/năm",IF($T110&gt;40,"Vượt trần 40 giờ/tháng",IF($U110&gt;160,"Sắp chạm trần năm",IF($T110&gt;32,"Sắp chạm trần tháng","")))))</f>
        <v/>
      </c>
      <c r="X110" s="6" t="n"/>
    </row>
    <row r="111" ht="17" customHeight="1">
      <c r="A111" s="5">
        <f>IF($D111="","",ROW()-4)</f>
        <v/>
      </c>
      <c r="B111" s="6" t="n"/>
      <c r="C111" s="5" t="n"/>
      <c r="D111" s="6" t="n"/>
      <c r="E111" s="6" t="n"/>
      <c r="F111" s="7" t="n"/>
      <c r="G111" s="5" t="n"/>
      <c r="H111" s="5" t="n"/>
      <c r="I111" s="7">
        <f>IF(OR($F111="",$G111="",$H111=""),"",ROUND($F111/($G111*$H111),0))</f>
        <v/>
      </c>
      <c r="J111" s="5" t="n"/>
      <c r="K111" s="5" t="n"/>
      <c r="L111" s="5" t="n"/>
      <c r="M111" s="5" t="n"/>
      <c r="N111" s="5">
        <f>IF($D111="","",SUM($J111:$M111))</f>
        <v/>
      </c>
      <c r="O111" s="5" t="n"/>
      <c r="P111" s="5" t="n"/>
      <c r="Q111" s="5" t="n"/>
      <c r="R111" s="5" t="n"/>
      <c r="S111" s="5" t="n"/>
      <c r="T111" s="5">
        <f>IF(COUNT($O111:$S111)=0,"",SUM($O111:$S111))</f>
        <v/>
      </c>
      <c r="U111" s="5" t="n"/>
      <c r="V111" s="7">
        <f>IF(OR($I111="",$T111=""),"",ROUND($I111*($O111*1.5+$P111*2.1+$Q111*2+$R111*3+$S111*3.9),0))</f>
        <v/>
      </c>
      <c r="W111" s="6">
        <f>IF($T111="","",IF($U111&gt;200,"Vượt trần 200 giờ/năm",IF($T111&gt;40,"Vượt trần 40 giờ/tháng",IF($U111&gt;160,"Sắp chạm trần năm",IF($T111&gt;32,"Sắp chạm trần tháng","")))))</f>
        <v/>
      </c>
      <c r="X111" s="6" t="n"/>
    </row>
    <row r="112" ht="17" customHeight="1">
      <c r="A112" s="5">
        <f>IF($D112="","",ROW()-4)</f>
        <v/>
      </c>
      <c r="B112" s="6" t="n"/>
      <c r="C112" s="5" t="n"/>
      <c r="D112" s="6" t="n"/>
      <c r="E112" s="6" t="n"/>
      <c r="F112" s="7" t="n"/>
      <c r="G112" s="5" t="n"/>
      <c r="H112" s="5" t="n"/>
      <c r="I112" s="7">
        <f>IF(OR($F112="",$G112="",$H112=""),"",ROUND($F112/($G112*$H112),0))</f>
        <v/>
      </c>
      <c r="J112" s="5" t="n"/>
      <c r="K112" s="5" t="n"/>
      <c r="L112" s="5" t="n"/>
      <c r="M112" s="5" t="n"/>
      <c r="N112" s="5">
        <f>IF($D112="","",SUM($J112:$M112))</f>
        <v/>
      </c>
      <c r="O112" s="5" t="n"/>
      <c r="P112" s="5" t="n"/>
      <c r="Q112" s="5" t="n"/>
      <c r="R112" s="5" t="n"/>
      <c r="S112" s="5" t="n"/>
      <c r="T112" s="5">
        <f>IF(COUNT($O112:$S112)=0,"",SUM($O112:$S112))</f>
        <v/>
      </c>
      <c r="U112" s="5" t="n"/>
      <c r="V112" s="7">
        <f>IF(OR($I112="",$T112=""),"",ROUND($I112*($O112*1.5+$P112*2.1+$Q112*2+$R112*3+$S112*3.9),0))</f>
        <v/>
      </c>
      <c r="W112" s="6">
        <f>IF($T112="","",IF($U112&gt;200,"Vượt trần 200 giờ/năm",IF($T112&gt;40,"Vượt trần 40 giờ/tháng",IF($U112&gt;160,"Sắp chạm trần năm",IF($T112&gt;32,"Sắp chạm trần tháng","")))))</f>
        <v/>
      </c>
      <c r="X112" s="6" t="n"/>
    </row>
    <row r="113" ht="17" customHeight="1">
      <c r="A113" s="5">
        <f>IF($D113="","",ROW()-4)</f>
        <v/>
      </c>
      <c r="B113" s="6" t="n"/>
      <c r="C113" s="5" t="n"/>
      <c r="D113" s="6" t="n"/>
      <c r="E113" s="6" t="n"/>
      <c r="F113" s="7" t="n"/>
      <c r="G113" s="5" t="n"/>
      <c r="H113" s="5" t="n"/>
      <c r="I113" s="7">
        <f>IF(OR($F113="",$G113="",$H113=""),"",ROUND($F113/($G113*$H113),0))</f>
        <v/>
      </c>
      <c r="J113" s="5" t="n"/>
      <c r="K113" s="5" t="n"/>
      <c r="L113" s="5" t="n"/>
      <c r="M113" s="5" t="n"/>
      <c r="N113" s="5">
        <f>IF($D113="","",SUM($J113:$M113))</f>
        <v/>
      </c>
      <c r="O113" s="5" t="n"/>
      <c r="P113" s="5" t="n"/>
      <c r="Q113" s="5" t="n"/>
      <c r="R113" s="5" t="n"/>
      <c r="S113" s="5" t="n"/>
      <c r="T113" s="5">
        <f>IF(COUNT($O113:$S113)=0,"",SUM($O113:$S113))</f>
        <v/>
      </c>
      <c r="U113" s="5" t="n"/>
      <c r="V113" s="7">
        <f>IF(OR($I113="",$T113=""),"",ROUND($I113*($O113*1.5+$P113*2.1+$Q113*2+$R113*3+$S113*3.9),0))</f>
        <v/>
      </c>
      <c r="W113" s="6">
        <f>IF($T113="","",IF($U113&gt;200,"Vượt trần 200 giờ/năm",IF($T113&gt;40,"Vượt trần 40 giờ/tháng",IF($U113&gt;160,"Sắp chạm trần năm",IF($T113&gt;32,"Sắp chạm trần tháng","")))))</f>
        <v/>
      </c>
      <c r="X113" s="6" t="n"/>
    </row>
    <row r="114" ht="17" customHeight="1">
      <c r="A114" s="5">
        <f>IF($D114="","",ROW()-4)</f>
        <v/>
      </c>
      <c r="B114" s="6" t="n"/>
      <c r="C114" s="5" t="n"/>
      <c r="D114" s="6" t="n"/>
      <c r="E114" s="6" t="n"/>
      <c r="F114" s="7" t="n"/>
      <c r="G114" s="5" t="n"/>
      <c r="H114" s="5" t="n"/>
      <c r="I114" s="7">
        <f>IF(OR($F114="",$G114="",$H114=""),"",ROUND($F114/($G114*$H114),0))</f>
        <v/>
      </c>
      <c r="J114" s="5" t="n"/>
      <c r="K114" s="5" t="n"/>
      <c r="L114" s="5" t="n"/>
      <c r="M114" s="5" t="n"/>
      <c r="N114" s="5">
        <f>IF($D114="","",SUM($J114:$M114))</f>
        <v/>
      </c>
      <c r="O114" s="5" t="n"/>
      <c r="P114" s="5" t="n"/>
      <c r="Q114" s="5" t="n"/>
      <c r="R114" s="5" t="n"/>
      <c r="S114" s="5" t="n"/>
      <c r="T114" s="5">
        <f>IF(COUNT($O114:$S114)=0,"",SUM($O114:$S114))</f>
        <v/>
      </c>
      <c r="U114" s="5" t="n"/>
      <c r="V114" s="7">
        <f>IF(OR($I114="",$T114=""),"",ROUND($I114*($O114*1.5+$P114*2.1+$Q114*2+$R114*3+$S114*3.9),0))</f>
        <v/>
      </c>
      <c r="W114" s="6">
        <f>IF($T114="","",IF($U114&gt;200,"Vượt trần 200 giờ/năm",IF($T114&gt;40,"Vượt trần 40 giờ/tháng",IF($U114&gt;160,"Sắp chạm trần năm",IF($T114&gt;32,"Sắp chạm trần tháng","")))))</f>
        <v/>
      </c>
      <c r="X114" s="6" t="n"/>
    </row>
    <row r="115" ht="17" customHeight="1">
      <c r="A115" s="5">
        <f>IF($D115="","",ROW()-4)</f>
        <v/>
      </c>
      <c r="B115" s="6" t="n"/>
      <c r="C115" s="5" t="n"/>
      <c r="D115" s="6" t="n"/>
      <c r="E115" s="6" t="n"/>
      <c r="F115" s="7" t="n"/>
      <c r="G115" s="5" t="n"/>
      <c r="H115" s="5" t="n"/>
      <c r="I115" s="7">
        <f>IF(OR($F115="",$G115="",$H115=""),"",ROUND($F115/($G115*$H115),0))</f>
        <v/>
      </c>
      <c r="J115" s="5" t="n"/>
      <c r="K115" s="5" t="n"/>
      <c r="L115" s="5" t="n"/>
      <c r="M115" s="5" t="n"/>
      <c r="N115" s="5">
        <f>IF($D115="","",SUM($J115:$M115))</f>
        <v/>
      </c>
      <c r="O115" s="5" t="n"/>
      <c r="P115" s="5" t="n"/>
      <c r="Q115" s="5" t="n"/>
      <c r="R115" s="5" t="n"/>
      <c r="S115" s="5" t="n"/>
      <c r="T115" s="5">
        <f>IF(COUNT($O115:$S115)=0,"",SUM($O115:$S115))</f>
        <v/>
      </c>
      <c r="U115" s="5" t="n"/>
      <c r="V115" s="7">
        <f>IF(OR($I115="",$T115=""),"",ROUND($I115*($O115*1.5+$P115*2.1+$Q115*2+$R115*3+$S115*3.9),0))</f>
        <v/>
      </c>
      <c r="W115" s="6">
        <f>IF($T115="","",IF($U115&gt;200,"Vượt trần 200 giờ/năm",IF($T115&gt;40,"Vượt trần 40 giờ/tháng",IF($U115&gt;160,"Sắp chạm trần năm",IF($T115&gt;32,"Sắp chạm trần tháng","")))))</f>
        <v/>
      </c>
      <c r="X115" s="6" t="n"/>
    </row>
    <row r="116" ht="17" customHeight="1">
      <c r="A116" s="5">
        <f>IF($D116="","",ROW()-4)</f>
        <v/>
      </c>
      <c r="B116" s="6" t="n"/>
      <c r="C116" s="5" t="n"/>
      <c r="D116" s="6" t="n"/>
      <c r="E116" s="6" t="n"/>
      <c r="F116" s="7" t="n"/>
      <c r="G116" s="5" t="n"/>
      <c r="H116" s="5" t="n"/>
      <c r="I116" s="7">
        <f>IF(OR($F116="",$G116="",$H116=""),"",ROUND($F116/($G116*$H116),0))</f>
        <v/>
      </c>
      <c r="J116" s="5" t="n"/>
      <c r="K116" s="5" t="n"/>
      <c r="L116" s="5" t="n"/>
      <c r="M116" s="5" t="n"/>
      <c r="N116" s="5">
        <f>IF($D116="","",SUM($J116:$M116))</f>
        <v/>
      </c>
      <c r="O116" s="5" t="n"/>
      <c r="P116" s="5" t="n"/>
      <c r="Q116" s="5" t="n"/>
      <c r="R116" s="5" t="n"/>
      <c r="S116" s="5" t="n"/>
      <c r="T116" s="5">
        <f>IF(COUNT($O116:$S116)=0,"",SUM($O116:$S116))</f>
        <v/>
      </c>
      <c r="U116" s="5" t="n"/>
      <c r="V116" s="7">
        <f>IF(OR($I116="",$T116=""),"",ROUND($I116*($O116*1.5+$P116*2.1+$Q116*2+$R116*3+$S116*3.9),0))</f>
        <v/>
      </c>
      <c r="W116" s="6">
        <f>IF($T116="","",IF($U116&gt;200,"Vượt trần 200 giờ/năm",IF($T116&gt;40,"Vượt trần 40 giờ/tháng",IF($U116&gt;160,"Sắp chạm trần năm",IF($T116&gt;32,"Sắp chạm trần tháng","")))))</f>
        <v/>
      </c>
      <c r="X116" s="6" t="n"/>
    </row>
    <row r="117" ht="17" customHeight="1">
      <c r="A117" s="5">
        <f>IF($D117="","",ROW()-4)</f>
        <v/>
      </c>
      <c r="B117" s="6" t="n"/>
      <c r="C117" s="5" t="n"/>
      <c r="D117" s="6" t="n"/>
      <c r="E117" s="6" t="n"/>
      <c r="F117" s="7" t="n"/>
      <c r="G117" s="5" t="n"/>
      <c r="H117" s="5" t="n"/>
      <c r="I117" s="7">
        <f>IF(OR($F117="",$G117="",$H117=""),"",ROUND($F117/($G117*$H117),0))</f>
        <v/>
      </c>
      <c r="J117" s="5" t="n"/>
      <c r="K117" s="5" t="n"/>
      <c r="L117" s="5" t="n"/>
      <c r="M117" s="5" t="n"/>
      <c r="N117" s="5">
        <f>IF($D117="","",SUM($J117:$M117))</f>
        <v/>
      </c>
      <c r="O117" s="5" t="n"/>
      <c r="P117" s="5" t="n"/>
      <c r="Q117" s="5" t="n"/>
      <c r="R117" s="5" t="n"/>
      <c r="S117" s="5" t="n"/>
      <c r="T117" s="5">
        <f>IF(COUNT($O117:$S117)=0,"",SUM($O117:$S117))</f>
        <v/>
      </c>
      <c r="U117" s="5" t="n"/>
      <c r="V117" s="7">
        <f>IF(OR($I117="",$T117=""),"",ROUND($I117*($O117*1.5+$P117*2.1+$Q117*2+$R117*3+$S117*3.9),0))</f>
        <v/>
      </c>
      <c r="W117" s="6">
        <f>IF($T117="","",IF($U117&gt;200,"Vượt trần 200 giờ/năm",IF($T117&gt;40,"Vượt trần 40 giờ/tháng",IF($U117&gt;160,"Sắp chạm trần năm",IF($T117&gt;32,"Sắp chạm trần tháng","")))))</f>
        <v/>
      </c>
      <c r="X117" s="6" t="n"/>
    </row>
    <row r="118" ht="17" customHeight="1">
      <c r="A118" s="5">
        <f>IF($D118="","",ROW()-4)</f>
        <v/>
      </c>
      <c r="B118" s="6" t="n"/>
      <c r="C118" s="5" t="n"/>
      <c r="D118" s="6" t="n"/>
      <c r="E118" s="6" t="n"/>
      <c r="F118" s="7" t="n"/>
      <c r="G118" s="5" t="n"/>
      <c r="H118" s="5" t="n"/>
      <c r="I118" s="7">
        <f>IF(OR($F118="",$G118="",$H118=""),"",ROUND($F118/($G118*$H118),0))</f>
        <v/>
      </c>
      <c r="J118" s="5" t="n"/>
      <c r="K118" s="5" t="n"/>
      <c r="L118" s="5" t="n"/>
      <c r="M118" s="5" t="n"/>
      <c r="N118" s="5">
        <f>IF($D118="","",SUM($J118:$M118))</f>
        <v/>
      </c>
      <c r="O118" s="5" t="n"/>
      <c r="P118" s="5" t="n"/>
      <c r="Q118" s="5" t="n"/>
      <c r="R118" s="5" t="n"/>
      <c r="S118" s="5" t="n"/>
      <c r="T118" s="5">
        <f>IF(COUNT($O118:$S118)=0,"",SUM($O118:$S118))</f>
        <v/>
      </c>
      <c r="U118" s="5" t="n"/>
      <c r="V118" s="7">
        <f>IF(OR($I118="",$T118=""),"",ROUND($I118*($O118*1.5+$P118*2.1+$Q118*2+$R118*3+$S118*3.9),0))</f>
        <v/>
      </c>
      <c r="W118" s="6">
        <f>IF($T118="","",IF($U118&gt;200,"Vượt trần 200 giờ/năm",IF($T118&gt;40,"Vượt trần 40 giờ/tháng",IF($U118&gt;160,"Sắp chạm trần năm",IF($T118&gt;32,"Sắp chạm trần tháng","")))))</f>
        <v/>
      </c>
      <c r="X118" s="6" t="n"/>
    </row>
    <row r="119" ht="17" customHeight="1">
      <c r="A119" s="5">
        <f>IF($D119="","",ROW()-4)</f>
        <v/>
      </c>
      <c r="B119" s="6" t="n"/>
      <c r="C119" s="5" t="n"/>
      <c r="D119" s="6" t="n"/>
      <c r="E119" s="6" t="n"/>
      <c r="F119" s="7" t="n"/>
      <c r="G119" s="5" t="n"/>
      <c r="H119" s="5" t="n"/>
      <c r="I119" s="7">
        <f>IF(OR($F119="",$G119="",$H119=""),"",ROUND($F119/($G119*$H119),0))</f>
        <v/>
      </c>
      <c r="J119" s="5" t="n"/>
      <c r="K119" s="5" t="n"/>
      <c r="L119" s="5" t="n"/>
      <c r="M119" s="5" t="n"/>
      <c r="N119" s="5">
        <f>IF($D119="","",SUM($J119:$M119))</f>
        <v/>
      </c>
      <c r="O119" s="5" t="n"/>
      <c r="P119" s="5" t="n"/>
      <c r="Q119" s="5" t="n"/>
      <c r="R119" s="5" t="n"/>
      <c r="S119" s="5" t="n"/>
      <c r="T119" s="5">
        <f>IF(COUNT($O119:$S119)=0,"",SUM($O119:$S119))</f>
        <v/>
      </c>
      <c r="U119" s="5" t="n"/>
      <c r="V119" s="7">
        <f>IF(OR($I119="",$T119=""),"",ROUND($I119*($O119*1.5+$P119*2.1+$Q119*2+$R119*3+$S119*3.9),0))</f>
        <v/>
      </c>
      <c r="W119" s="6">
        <f>IF($T119="","",IF($U119&gt;200,"Vượt trần 200 giờ/năm",IF($T119&gt;40,"Vượt trần 40 giờ/tháng",IF($U119&gt;160,"Sắp chạm trần năm",IF($T119&gt;32,"Sắp chạm trần tháng","")))))</f>
        <v/>
      </c>
      <c r="X119" s="6" t="n"/>
    </row>
    <row r="120" ht="17" customHeight="1">
      <c r="A120" s="5">
        <f>IF($D120="","",ROW()-4)</f>
        <v/>
      </c>
      <c r="B120" s="6" t="n"/>
      <c r="C120" s="5" t="n"/>
      <c r="D120" s="6" t="n"/>
      <c r="E120" s="6" t="n"/>
      <c r="F120" s="7" t="n"/>
      <c r="G120" s="5" t="n"/>
      <c r="H120" s="5" t="n"/>
      <c r="I120" s="7">
        <f>IF(OR($F120="",$G120="",$H120=""),"",ROUND($F120/($G120*$H120),0))</f>
        <v/>
      </c>
      <c r="J120" s="5" t="n"/>
      <c r="K120" s="5" t="n"/>
      <c r="L120" s="5" t="n"/>
      <c r="M120" s="5" t="n"/>
      <c r="N120" s="5">
        <f>IF($D120="","",SUM($J120:$M120))</f>
        <v/>
      </c>
      <c r="O120" s="5" t="n"/>
      <c r="P120" s="5" t="n"/>
      <c r="Q120" s="5" t="n"/>
      <c r="R120" s="5" t="n"/>
      <c r="S120" s="5" t="n"/>
      <c r="T120" s="5">
        <f>IF(COUNT($O120:$S120)=0,"",SUM($O120:$S120))</f>
        <v/>
      </c>
      <c r="U120" s="5" t="n"/>
      <c r="V120" s="7">
        <f>IF(OR($I120="",$T120=""),"",ROUND($I120*($O120*1.5+$P120*2.1+$Q120*2+$R120*3+$S120*3.9),0))</f>
        <v/>
      </c>
      <c r="W120" s="6">
        <f>IF($T120="","",IF($U120&gt;200,"Vượt trần 200 giờ/năm",IF($T120&gt;40,"Vượt trần 40 giờ/tháng",IF($U120&gt;160,"Sắp chạm trần năm",IF($T120&gt;32,"Sắp chạm trần tháng","")))))</f>
        <v/>
      </c>
      <c r="X120" s="6" t="n"/>
    </row>
    <row r="121" ht="17" customHeight="1">
      <c r="A121" s="5">
        <f>IF($D121="","",ROW()-4)</f>
        <v/>
      </c>
      <c r="B121" s="6" t="n"/>
      <c r="C121" s="5" t="n"/>
      <c r="D121" s="6" t="n"/>
      <c r="E121" s="6" t="n"/>
      <c r="F121" s="7" t="n"/>
      <c r="G121" s="5" t="n"/>
      <c r="H121" s="5" t="n"/>
      <c r="I121" s="7">
        <f>IF(OR($F121="",$G121="",$H121=""),"",ROUND($F121/($G121*$H121),0))</f>
        <v/>
      </c>
      <c r="J121" s="5" t="n"/>
      <c r="K121" s="5" t="n"/>
      <c r="L121" s="5" t="n"/>
      <c r="M121" s="5" t="n"/>
      <c r="N121" s="5">
        <f>IF($D121="","",SUM($J121:$M121))</f>
        <v/>
      </c>
      <c r="O121" s="5" t="n"/>
      <c r="P121" s="5" t="n"/>
      <c r="Q121" s="5" t="n"/>
      <c r="R121" s="5" t="n"/>
      <c r="S121" s="5" t="n"/>
      <c r="T121" s="5">
        <f>IF(COUNT($O121:$S121)=0,"",SUM($O121:$S121))</f>
        <v/>
      </c>
      <c r="U121" s="5" t="n"/>
      <c r="V121" s="7">
        <f>IF(OR($I121="",$T121=""),"",ROUND($I121*($O121*1.5+$P121*2.1+$Q121*2+$R121*3+$S121*3.9),0))</f>
        <v/>
      </c>
      <c r="W121" s="6">
        <f>IF($T121="","",IF($U121&gt;200,"Vượt trần 200 giờ/năm",IF($T121&gt;40,"Vượt trần 40 giờ/tháng",IF($U121&gt;160,"Sắp chạm trần năm",IF($T121&gt;32,"Sắp chạm trần tháng","")))))</f>
        <v/>
      </c>
      <c r="X121" s="6" t="n"/>
    </row>
    <row r="122" ht="17" customHeight="1">
      <c r="A122" s="5">
        <f>IF($D122="","",ROW()-4)</f>
        <v/>
      </c>
      <c r="B122" s="6" t="n"/>
      <c r="C122" s="5" t="n"/>
      <c r="D122" s="6" t="n"/>
      <c r="E122" s="6" t="n"/>
      <c r="F122" s="7" t="n"/>
      <c r="G122" s="5" t="n"/>
      <c r="H122" s="5" t="n"/>
      <c r="I122" s="7">
        <f>IF(OR($F122="",$G122="",$H122=""),"",ROUND($F122/($G122*$H122),0))</f>
        <v/>
      </c>
      <c r="J122" s="5" t="n"/>
      <c r="K122" s="5" t="n"/>
      <c r="L122" s="5" t="n"/>
      <c r="M122" s="5" t="n"/>
      <c r="N122" s="5">
        <f>IF($D122="","",SUM($J122:$M122))</f>
        <v/>
      </c>
      <c r="O122" s="5" t="n"/>
      <c r="P122" s="5" t="n"/>
      <c r="Q122" s="5" t="n"/>
      <c r="R122" s="5" t="n"/>
      <c r="S122" s="5" t="n"/>
      <c r="T122" s="5">
        <f>IF(COUNT($O122:$S122)=0,"",SUM($O122:$S122))</f>
        <v/>
      </c>
      <c r="U122" s="5" t="n"/>
      <c r="V122" s="7">
        <f>IF(OR($I122="",$T122=""),"",ROUND($I122*($O122*1.5+$P122*2.1+$Q122*2+$R122*3+$S122*3.9),0))</f>
        <v/>
      </c>
      <c r="W122" s="6">
        <f>IF($T122="","",IF($U122&gt;200,"Vượt trần 200 giờ/năm",IF($T122&gt;40,"Vượt trần 40 giờ/tháng",IF($U122&gt;160,"Sắp chạm trần năm",IF($T122&gt;32,"Sắp chạm trần tháng","")))))</f>
        <v/>
      </c>
      <c r="X122" s="6" t="n"/>
    </row>
    <row r="123" ht="17" customHeight="1">
      <c r="A123" s="5">
        <f>IF($D123="","",ROW()-4)</f>
        <v/>
      </c>
      <c r="B123" s="6" t="n"/>
      <c r="C123" s="5" t="n"/>
      <c r="D123" s="6" t="n"/>
      <c r="E123" s="6" t="n"/>
      <c r="F123" s="7" t="n"/>
      <c r="G123" s="5" t="n"/>
      <c r="H123" s="5" t="n"/>
      <c r="I123" s="7">
        <f>IF(OR($F123="",$G123="",$H123=""),"",ROUND($F123/($G123*$H123),0))</f>
        <v/>
      </c>
      <c r="J123" s="5" t="n"/>
      <c r="K123" s="5" t="n"/>
      <c r="L123" s="5" t="n"/>
      <c r="M123" s="5" t="n"/>
      <c r="N123" s="5">
        <f>IF($D123="","",SUM($J123:$M123))</f>
        <v/>
      </c>
      <c r="O123" s="5" t="n"/>
      <c r="P123" s="5" t="n"/>
      <c r="Q123" s="5" t="n"/>
      <c r="R123" s="5" t="n"/>
      <c r="S123" s="5" t="n"/>
      <c r="T123" s="5">
        <f>IF(COUNT($O123:$S123)=0,"",SUM($O123:$S123))</f>
        <v/>
      </c>
      <c r="U123" s="5" t="n"/>
      <c r="V123" s="7">
        <f>IF(OR($I123="",$T123=""),"",ROUND($I123*($O123*1.5+$P123*2.1+$Q123*2+$R123*3+$S123*3.9),0))</f>
        <v/>
      </c>
      <c r="W123" s="6">
        <f>IF($T123="","",IF($U123&gt;200,"Vượt trần 200 giờ/năm",IF($T123&gt;40,"Vượt trần 40 giờ/tháng",IF($U123&gt;160,"Sắp chạm trần năm",IF($T123&gt;32,"Sắp chạm trần tháng","")))))</f>
        <v/>
      </c>
      <c r="X123" s="6" t="n"/>
    </row>
    <row r="124" ht="17" customHeight="1">
      <c r="A124" s="5">
        <f>IF($D124="","",ROW()-4)</f>
        <v/>
      </c>
      <c r="B124" s="6" t="n"/>
      <c r="C124" s="5" t="n"/>
      <c r="D124" s="6" t="n"/>
      <c r="E124" s="6" t="n"/>
      <c r="F124" s="7" t="n"/>
      <c r="G124" s="5" t="n"/>
      <c r="H124" s="5" t="n"/>
      <c r="I124" s="7">
        <f>IF(OR($F124="",$G124="",$H124=""),"",ROUND($F124/($G124*$H124),0))</f>
        <v/>
      </c>
      <c r="J124" s="5" t="n"/>
      <c r="K124" s="5" t="n"/>
      <c r="L124" s="5" t="n"/>
      <c r="M124" s="5" t="n"/>
      <c r="N124" s="5">
        <f>IF($D124="","",SUM($J124:$M124))</f>
        <v/>
      </c>
      <c r="O124" s="5" t="n"/>
      <c r="P124" s="5" t="n"/>
      <c r="Q124" s="5" t="n"/>
      <c r="R124" s="5" t="n"/>
      <c r="S124" s="5" t="n"/>
      <c r="T124" s="5">
        <f>IF(COUNT($O124:$S124)=0,"",SUM($O124:$S124))</f>
        <v/>
      </c>
      <c r="U124" s="5" t="n"/>
      <c r="V124" s="7">
        <f>IF(OR($I124="",$T124=""),"",ROUND($I124*($O124*1.5+$P124*2.1+$Q124*2+$R124*3+$S124*3.9),0))</f>
        <v/>
      </c>
      <c r="W124" s="6">
        <f>IF($T124="","",IF($U124&gt;200,"Vượt trần 200 giờ/năm",IF($T124&gt;40,"Vượt trần 40 giờ/tháng",IF($U124&gt;160,"Sắp chạm trần năm",IF($T124&gt;32,"Sắp chạm trần tháng","")))))</f>
        <v/>
      </c>
      <c r="X124" s="6" t="n"/>
    </row>
    <row r="125" ht="17" customHeight="1">
      <c r="A125" s="5">
        <f>IF($D125="","",ROW()-4)</f>
        <v/>
      </c>
      <c r="B125" s="6" t="n"/>
      <c r="C125" s="5" t="n"/>
      <c r="D125" s="6" t="n"/>
      <c r="E125" s="6" t="n"/>
      <c r="F125" s="7" t="n"/>
      <c r="G125" s="5" t="n"/>
      <c r="H125" s="5" t="n"/>
      <c r="I125" s="7">
        <f>IF(OR($F125="",$G125="",$H125=""),"",ROUND($F125/($G125*$H125),0))</f>
        <v/>
      </c>
      <c r="J125" s="5" t="n"/>
      <c r="K125" s="5" t="n"/>
      <c r="L125" s="5" t="n"/>
      <c r="M125" s="5" t="n"/>
      <c r="N125" s="5">
        <f>IF($D125="","",SUM($J125:$M125))</f>
        <v/>
      </c>
      <c r="O125" s="5" t="n"/>
      <c r="P125" s="5" t="n"/>
      <c r="Q125" s="5" t="n"/>
      <c r="R125" s="5" t="n"/>
      <c r="S125" s="5" t="n"/>
      <c r="T125" s="5">
        <f>IF(COUNT($O125:$S125)=0,"",SUM($O125:$S125))</f>
        <v/>
      </c>
      <c r="U125" s="5" t="n"/>
      <c r="V125" s="7">
        <f>IF(OR($I125="",$T125=""),"",ROUND($I125*($O125*1.5+$P125*2.1+$Q125*2+$R125*3+$S125*3.9),0))</f>
        <v/>
      </c>
      <c r="W125" s="6">
        <f>IF($T125="","",IF($U125&gt;200,"Vượt trần 200 giờ/năm",IF($T125&gt;40,"Vượt trần 40 giờ/tháng",IF($U125&gt;160,"Sắp chạm trần năm",IF($T125&gt;32,"Sắp chạm trần tháng","")))))</f>
        <v/>
      </c>
      <c r="X125" s="6" t="n"/>
    </row>
    <row r="126" ht="17" customHeight="1">
      <c r="A126" s="5">
        <f>IF($D126="","",ROW()-4)</f>
        <v/>
      </c>
      <c r="B126" s="6" t="n"/>
      <c r="C126" s="5" t="n"/>
      <c r="D126" s="6" t="n"/>
      <c r="E126" s="6" t="n"/>
      <c r="F126" s="7" t="n"/>
      <c r="G126" s="5" t="n"/>
      <c r="H126" s="5" t="n"/>
      <c r="I126" s="7">
        <f>IF(OR($F126="",$G126="",$H126=""),"",ROUND($F126/($G126*$H126),0))</f>
        <v/>
      </c>
      <c r="J126" s="5" t="n"/>
      <c r="K126" s="5" t="n"/>
      <c r="L126" s="5" t="n"/>
      <c r="M126" s="5" t="n"/>
      <c r="N126" s="5">
        <f>IF($D126="","",SUM($J126:$M126))</f>
        <v/>
      </c>
      <c r="O126" s="5" t="n"/>
      <c r="P126" s="5" t="n"/>
      <c r="Q126" s="5" t="n"/>
      <c r="R126" s="5" t="n"/>
      <c r="S126" s="5" t="n"/>
      <c r="T126" s="5">
        <f>IF(COUNT($O126:$S126)=0,"",SUM($O126:$S126))</f>
        <v/>
      </c>
      <c r="U126" s="5" t="n"/>
      <c r="V126" s="7">
        <f>IF(OR($I126="",$T126=""),"",ROUND($I126*($O126*1.5+$P126*2.1+$Q126*2+$R126*3+$S126*3.9),0))</f>
        <v/>
      </c>
      <c r="W126" s="6">
        <f>IF($T126="","",IF($U126&gt;200,"Vượt trần 200 giờ/năm",IF($T126&gt;40,"Vượt trần 40 giờ/tháng",IF($U126&gt;160,"Sắp chạm trần năm",IF($T126&gt;32,"Sắp chạm trần tháng","")))))</f>
        <v/>
      </c>
      <c r="X126" s="6" t="n"/>
    </row>
    <row r="127" ht="17" customHeight="1">
      <c r="A127" s="5">
        <f>IF($D127="","",ROW()-4)</f>
        <v/>
      </c>
      <c r="B127" s="6" t="n"/>
      <c r="C127" s="5" t="n"/>
      <c r="D127" s="6" t="n"/>
      <c r="E127" s="6" t="n"/>
      <c r="F127" s="7" t="n"/>
      <c r="G127" s="5" t="n"/>
      <c r="H127" s="5" t="n"/>
      <c r="I127" s="7">
        <f>IF(OR($F127="",$G127="",$H127=""),"",ROUND($F127/($G127*$H127),0))</f>
        <v/>
      </c>
      <c r="J127" s="5" t="n"/>
      <c r="K127" s="5" t="n"/>
      <c r="L127" s="5" t="n"/>
      <c r="M127" s="5" t="n"/>
      <c r="N127" s="5">
        <f>IF($D127="","",SUM($J127:$M127))</f>
        <v/>
      </c>
      <c r="O127" s="5" t="n"/>
      <c r="P127" s="5" t="n"/>
      <c r="Q127" s="5" t="n"/>
      <c r="R127" s="5" t="n"/>
      <c r="S127" s="5" t="n"/>
      <c r="T127" s="5">
        <f>IF(COUNT($O127:$S127)=0,"",SUM($O127:$S127))</f>
        <v/>
      </c>
      <c r="U127" s="5" t="n"/>
      <c r="V127" s="7">
        <f>IF(OR($I127="",$T127=""),"",ROUND($I127*($O127*1.5+$P127*2.1+$Q127*2+$R127*3+$S127*3.9),0))</f>
        <v/>
      </c>
      <c r="W127" s="6">
        <f>IF($T127="","",IF($U127&gt;200,"Vượt trần 200 giờ/năm",IF($T127&gt;40,"Vượt trần 40 giờ/tháng",IF($U127&gt;160,"Sắp chạm trần năm",IF($T127&gt;32,"Sắp chạm trần tháng","")))))</f>
        <v/>
      </c>
      <c r="X127" s="6" t="n"/>
    </row>
    <row r="128" ht="17" customHeight="1">
      <c r="A128" s="5">
        <f>IF($D128="","",ROW()-4)</f>
        <v/>
      </c>
      <c r="B128" s="6" t="n"/>
      <c r="C128" s="5" t="n"/>
      <c r="D128" s="6" t="n"/>
      <c r="E128" s="6" t="n"/>
      <c r="F128" s="7" t="n"/>
      <c r="G128" s="5" t="n"/>
      <c r="H128" s="5" t="n"/>
      <c r="I128" s="7">
        <f>IF(OR($F128="",$G128="",$H128=""),"",ROUND($F128/($G128*$H128),0))</f>
        <v/>
      </c>
      <c r="J128" s="5" t="n"/>
      <c r="K128" s="5" t="n"/>
      <c r="L128" s="5" t="n"/>
      <c r="M128" s="5" t="n"/>
      <c r="N128" s="5">
        <f>IF($D128="","",SUM($J128:$M128))</f>
        <v/>
      </c>
      <c r="O128" s="5" t="n"/>
      <c r="P128" s="5" t="n"/>
      <c r="Q128" s="5" t="n"/>
      <c r="R128" s="5" t="n"/>
      <c r="S128" s="5" t="n"/>
      <c r="T128" s="5">
        <f>IF(COUNT($O128:$S128)=0,"",SUM($O128:$S128))</f>
        <v/>
      </c>
      <c r="U128" s="5" t="n"/>
      <c r="V128" s="7">
        <f>IF(OR($I128="",$T128=""),"",ROUND($I128*($O128*1.5+$P128*2.1+$Q128*2+$R128*3+$S128*3.9),0))</f>
        <v/>
      </c>
      <c r="W128" s="6">
        <f>IF($T128="","",IF($U128&gt;200,"Vượt trần 200 giờ/năm",IF($T128&gt;40,"Vượt trần 40 giờ/tháng",IF($U128&gt;160,"Sắp chạm trần năm",IF($T128&gt;32,"Sắp chạm trần tháng","")))))</f>
        <v/>
      </c>
      <c r="X128" s="6" t="n"/>
    </row>
    <row r="129" ht="17" customHeight="1">
      <c r="A129" s="5">
        <f>IF($D129="","",ROW()-4)</f>
        <v/>
      </c>
      <c r="B129" s="6" t="n"/>
      <c r="C129" s="5" t="n"/>
      <c r="D129" s="6" t="n"/>
      <c r="E129" s="6" t="n"/>
      <c r="F129" s="7" t="n"/>
      <c r="G129" s="5" t="n"/>
      <c r="H129" s="5" t="n"/>
      <c r="I129" s="7">
        <f>IF(OR($F129="",$G129="",$H129=""),"",ROUND($F129/($G129*$H129),0))</f>
        <v/>
      </c>
      <c r="J129" s="5" t="n"/>
      <c r="K129" s="5" t="n"/>
      <c r="L129" s="5" t="n"/>
      <c r="M129" s="5" t="n"/>
      <c r="N129" s="5">
        <f>IF($D129="","",SUM($J129:$M129))</f>
        <v/>
      </c>
      <c r="O129" s="5" t="n"/>
      <c r="P129" s="5" t="n"/>
      <c r="Q129" s="5" t="n"/>
      <c r="R129" s="5" t="n"/>
      <c r="S129" s="5" t="n"/>
      <c r="T129" s="5">
        <f>IF(COUNT($O129:$S129)=0,"",SUM($O129:$S129))</f>
        <v/>
      </c>
      <c r="U129" s="5" t="n"/>
      <c r="V129" s="7">
        <f>IF(OR($I129="",$T129=""),"",ROUND($I129*($O129*1.5+$P129*2.1+$Q129*2+$R129*3+$S129*3.9),0))</f>
        <v/>
      </c>
      <c r="W129" s="6">
        <f>IF($T129="","",IF($U129&gt;200,"Vượt trần 200 giờ/năm",IF($T129&gt;40,"Vượt trần 40 giờ/tháng",IF($U129&gt;160,"Sắp chạm trần năm",IF($T129&gt;32,"Sắp chạm trần tháng","")))))</f>
        <v/>
      </c>
      <c r="X129" s="6" t="n"/>
    </row>
    <row r="130" ht="17" customHeight="1">
      <c r="A130" s="5">
        <f>IF($D130="","",ROW()-4)</f>
        <v/>
      </c>
      <c r="B130" s="6" t="n"/>
      <c r="C130" s="5" t="n"/>
      <c r="D130" s="6" t="n"/>
      <c r="E130" s="6" t="n"/>
      <c r="F130" s="7" t="n"/>
      <c r="G130" s="5" t="n"/>
      <c r="H130" s="5" t="n"/>
      <c r="I130" s="7">
        <f>IF(OR($F130="",$G130="",$H130=""),"",ROUND($F130/($G130*$H130),0))</f>
        <v/>
      </c>
      <c r="J130" s="5" t="n"/>
      <c r="K130" s="5" t="n"/>
      <c r="L130" s="5" t="n"/>
      <c r="M130" s="5" t="n"/>
      <c r="N130" s="5">
        <f>IF($D130="","",SUM($J130:$M130))</f>
        <v/>
      </c>
      <c r="O130" s="5" t="n"/>
      <c r="P130" s="5" t="n"/>
      <c r="Q130" s="5" t="n"/>
      <c r="R130" s="5" t="n"/>
      <c r="S130" s="5" t="n"/>
      <c r="T130" s="5">
        <f>IF(COUNT($O130:$S130)=0,"",SUM($O130:$S130))</f>
        <v/>
      </c>
      <c r="U130" s="5" t="n"/>
      <c r="V130" s="7">
        <f>IF(OR($I130="",$T130=""),"",ROUND($I130*($O130*1.5+$P130*2.1+$Q130*2+$R130*3+$S130*3.9),0))</f>
        <v/>
      </c>
      <c r="W130" s="6">
        <f>IF($T130="","",IF($U130&gt;200,"Vượt trần 200 giờ/năm",IF($T130&gt;40,"Vượt trần 40 giờ/tháng",IF($U130&gt;160,"Sắp chạm trần năm",IF($T130&gt;32,"Sắp chạm trần tháng","")))))</f>
        <v/>
      </c>
      <c r="X130" s="6" t="n"/>
    </row>
    <row r="131" ht="17" customHeight="1">
      <c r="A131" s="5">
        <f>IF($D131="","",ROW()-4)</f>
        <v/>
      </c>
      <c r="B131" s="6" t="n"/>
      <c r="C131" s="5" t="n"/>
      <c r="D131" s="6" t="n"/>
      <c r="E131" s="6" t="n"/>
      <c r="F131" s="7" t="n"/>
      <c r="G131" s="5" t="n"/>
      <c r="H131" s="5" t="n"/>
      <c r="I131" s="7">
        <f>IF(OR($F131="",$G131="",$H131=""),"",ROUND($F131/($G131*$H131),0))</f>
        <v/>
      </c>
      <c r="J131" s="5" t="n"/>
      <c r="K131" s="5" t="n"/>
      <c r="L131" s="5" t="n"/>
      <c r="M131" s="5" t="n"/>
      <c r="N131" s="5">
        <f>IF($D131="","",SUM($J131:$M131))</f>
        <v/>
      </c>
      <c r="O131" s="5" t="n"/>
      <c r="P131" s="5" t="n"/>
      <c r="Q131" s="5" t="n"/>
      <c r="R131" s="5" t="n"/>
      <c r="S131" s="5" t="n"/>
      <c r="T131" s="5">
        <f>IF(COUNT($O131:$S131)=0,"",SUM($O131:$S131))</f>
        <v/>
      </c>
      <c r="U131" s="5" t="n"/>
      <c r="V131" s="7">
        <f>IF(OR($I131="",$T131=""),"",ROUND($I131*($O131*1.5+$P131*2.1+$Q131*2+$R131*3+$S131*3.9),0))</f>
        <v/>
      </c>
      <c r="W131" s="6">
        <f>IF($T131="","",IF($U131&gt;200,"Vượt trần 200 giờ/năm",IF($T131&gt;40,"Vượt trần 40 giờ/tháng",IF($U131&gt;160,"Sắp chạm trần năm",IF($T131&gt;32,"Sắp chạm trần tháng","")))))</f>
        <v/>
      </c>
      <c r="X131" s="6" t="n"/>
    </row>
    <row r="132" ht="17" customHeight="1">
      <c r="A132" s="5">
        <f>IF($D132="","",ROW()-4)</f>
        <v/>
      </c>
      <c r="B132" s="6" t="n"/>
      <c r="C132" s="5" t="n"/>
      <c r="D132" s="6" t="n"/>
      <c r="E132" s="6" t="n"/>
      <c r="F132" s="7" t="n"/>
      <c r="G132" s="5" t="n"/>
      <c r="H132" s="5" t="n"/>
      <c r="I132" s="7">
        <f>IF(OR($F132="",$G132="",$H132=""),"",ROUND($F132/($G132*$H132),0))</f>
        <v/>
      </c>
      <c r="J132" s="5" t="n"/>
      <c r="K132" s="5" t="n"/>
      <c r="L132" s="5" t="n"/>
      <c r="M132" s="5" t="n"/>
      <c r="N132" s="5">
        <f>IF($D132="","",SUM($J132:$M132))</f>
        <v/>
      </c>
      <c r="O132" s="5" t="n"/>
      <c r="P132" s="5" t="n"/>
      <c r="Q132" s="5" t="n"/>
      <c r="R132" s="5" t="n"/>
      <c r="S132" s="5" t="n"/>
      <c r="T132" s="5">
        <f>IF(COUNT($O132:$S132)=0,"",SUM($O132:$S132))</f>
        <v/>
      </c>
      <c r="U132" s="5" t="n"/>
      <c r="V132" s="7">
        <f>IF(OR($I132="",$T132=""),"",ROUND($I132*($O132*1.5+$P132*2.1+$Q132*2+$R132*3+$S132*3.9),0))</f>
        <v/>
      </c>
      <c r="W132" s="6">
        <f>IF($T132="","",IF($U132&gt;200,"Vượt trần 200 giờ/năm",IF($T132&gt;40,"Vượt trần 40 giờ/tháng",IF($U132&gt;160,"Sắp chạm trần năm",IF($T132&gt;32,"Sắp chạm trần tháng","")))))</f>
        <v/>
      </c>
      <c r="X132" s="6" t="n"/>
    </row>
    <row r="133" ht="17" customHeight="1">
      <c r="A133" s="5">
        <f>IF($D133="","",ROW()-4)</f>
        <v/>
      </c>
      <c r="B133" s="6" t="n"/>
      <c r="C133" s="5" t="n"/>
      <c r="D133" s="6" t="n"/>
      <c r="E133" s="6" t="n"/>
      <c r="F133" s="7" t="n"/>
      <c r="G133" s="5" t="n"/>
      <c r="H133" s="5" t="n"/>
      <c r="I133" s="7">
        <f>IF(OR($F133="",$G133="",$H133=""),"",ROUND($F133/($G133*$H133),0))</f>
        <v/>
      </c>
      <c r="J133" s="5" t="n"/>
      <c r="K133" s="5" t="n"/>
      <c r="L133" s="5" t="n"/>
      <c r="M133" s="5" t="n"/>
      <c r="N133" s="5">
        <f>IF($D133="","",SUM($J133:$M133))</f>
        <v/>
      </c>
      <c r="O133" s="5" t="n"/>
      <c r="P133" s="5" t="n"/>
      <c r="Q133" s="5" t="n"/>
      <c r="R133" s="5" t="n"/>
      <c r="S133" s="5" t="n"/>
      <c r="T133" s="5">
        <f>IF(COUNT($O133:$S133)=0,"",SUM($O133:$S133))</f>
        <v/>
      </c>
      <c r="U133" s="5" t="n"/>
      <c r="V133" s="7">
        <f>IF(OR($I133="",$T133=""),"",ROUND($I133*($O133*1.5+$P133*2.1+$Q133*2+$R133*3+$S133*3.9),0))</f>
        <v/>
      </c>
      <c r="W133" s="6">
        <f>IF($T133="","",IF($U133&gt;200,"Vượt trần 200 giờ/năm",IF($T133&gt;40,"Vượt trần 40 giờ/tháng",IF($U133&gt;160,"Sắp chạm trần năm",IF($T133&gt;32,"Sắp chạm trần tháng","")))))</f>
        <v/>
      </c>
      <c r="X133" s="6" t="n"/>
    </row>
    <row r="134" ht="17" customHeight="1">
      <c r="A134" s="5">
        <f>IF($D134="","",ROW()-4)</f>
        <v/>
      </c>
      <c r="B134" s="6" t="n"/>
      <c r="C134" s="5" t="n"/>
      <c r="D134" s="6" t="n"/>
      <c r="E134" s="6" t="n"/>
      <c r="F134" s="7" t="n"/>
      <c r="G134" s="5" t="n"/>
      <c r="H134" s="5" t="n"/>
      <c r="I134" s="7">
        <f>IF(OR($F134="",$G134="",$H134=""),"",ROUND($F134/($G134*$H134),0))</f>
        <v/>
      </c>
      <c r="J134" s="5" t="n"/>
      <c r="K134" s="5" t="n"/>
      <c r="L134" s="5" t="n"/>
      <c r="M134" s="5" t="n"/>
      <c r="N134" s="5">
        <f>IF($D134="","",SUM($J134:$M134))</f>
        <v/>
      </c>
      <c r="O134" s="5" t="n"/>
      <c r="P134" s="5" t="n"/>
      <c r="Q134" s="5" t="n"/>
      <c r="R134" s="5" t="n"/>
      <c r="S134" s="5" t="n"/>
      <c r="T134" s="5">
        <f>IF(COUNT($O134:$S134)=0,"",SUM($O134:$S134))</f>
        <v/>
      </c>
      <c r="U134" s="5" t="n"/>
      <c r="V134" s="7">
        <f>IF(OR($I134="",$T134=""),"",ROUND($I134*($O134*1.5+$P134*2.1+$Q134*2+$R134*3+$S134*3.9),0))</f>
        <v/>
      </c>
      <c r="W134" s="6">
        <f>IF($T134="","",IF($U134&gt;200,"Vượt trần 200 giờ/năm",IF($T134&gt;40,"Vượt trần 40 giờ/tháng",IF($U134&gt;160,"Sắp chạm trần năm",IF($T134&gt;32,"Sắp chạm trần tháng","")))))</f>
        <v/>
      </c>
      <c r="X134" s="6" t="n"/>
    </row>
    <row r="135" ht="17" customHeight="1">
      <c r="A135" s="5">
        <f>IF($D135="","",ROW()-4)</f>
        <v/>
      </c>
      <c r="B135" s="6" t="n"/>
      <c r="C135" s="5" t="n"/>
      <c r="D135" s="6" t="n"/>
      <c r="E135" s="6" t="n"/>
      <c r="F135" s="7" t="n"/>
      <c r="G135" s="5" t="n"/>
      <c r="H135" s="5" t="n"/>
      <c r="I135" s="7">
        <f>IF(OR($F135="",$G135="",$H135=""),"",ROUND($F135/($G135*$H135),0))</f>
        <v/>
      </c>
      <c r="J135" s="5" t="n"/>
      <c r="K135" s="5" t="n"/>
      <c r="L135" s="5" t="n"/>
      <c r="M135" s="5" t="n"/>
      <c r="N135" s="5">
        <f>IF($D135="","",SUM($J135:$M135))</f>
        <v/>
      </c>
      <c r="O135" s="5" t="n"/>
      <c r="P135" s="5" t="n"/>
      <c r="Q135" s="5" t="n"/>
      <c r="R135" s="5" t="n"/>
      <c r="S135" s="5" t="n"/>
      <c r="T135" s="5">
        <f>IF(COUNT($O135:$S135)=0,"",SUM($O135:$S135))</f>
        <v/>
      </c>
      <c r="U135" s="5" t="n"/>
      <c r="V135" s="7">
        <f>IF(OR($I135="",$T135=""),"",ROUND($I135*($O135*1.5+$P135*2.1+$Q135*2+$R135*3+$S135*3.9),0))</f>
        <v/>
      </c>
      <c r="W135" s="6">
        <f>IF($T135="","",IF($U135&gt;200,"Vượt trần 200 giờ/năm",IF($T135&gt;40,"Vượt trần 40 giờ/tháng",IF($U135&gt;160,"Sắp chạm trần năm",IF($T135&gt;32,"Sắp chạm trần tháng","")))))</f>
        <v/>
      </c>
      <c r="X135" s="6" t="n"/>
    </row>
    <row r="136" ht="17" customHeight="1">
      <c r="A136" s="5">
        <f>IF($D136="","",ROW()-4)</f>
        <v/>
      </c>
      <c r="B136" s="6" t="n"/>
      <c r="C136" s="5" t="n"/>
      <c r="D136" s="6" t="n"/>
      <c r="E136" s="6" t="n"/>
      <c r="F136" s="7" t="n"/>
      <c r="G136" s="5" t="n"/>
      <c r="H136" s="5" t="n"/>
      <c r="I136" s="7">
        <f>IF(OR($F136="",$G136="",$H136=""),"",ROUND($F136/($G136*$H136),0))</f>
        <v/>
      </c>
      <c r="J136" s="5" t="n"/>
      <c r="K136" s="5" t="n"/>
      <c r="L136" s="5" t="n"/>
      <c r="M136" s="5" t="n"/>
      <c r="N136" s="5">
        <f>IF($D136="","",SUM($J136:$M136))</f>
        <v/>
      </c>
      <c r="O136" s="5" t="n"/>
      <c r="P136" s="5" t="n"/>
      <c r="Q136" s="5" t="n"/>
      <c r="R136" s="5" t="n"/>
      <c r="S136" s="5" t="n"/>
      <c r="T136" s="5">
        <f>IF(COUNT($O136:$S136)=0,"",SUM($O136:$S136))</f>
        <v/>
      </c>
      <c r="U136" s="5" t="n"/>
      <c r="V136" s="7">
        <f>IF(OR($I136="",$T136=""),"",ROUND($I136*($O136*1.5+$P136*2.1+$Q136*2+$R136*3+$S136*3.9),0))</f>
        <v/>
      </c>
      <c r="W136" s="6">
        <f>IF($T136="","",IF($U136&gt;200,"Vượt trần 200 giờ/năm",IF($T136&gt;40,"Vượt trần 40 giờ/tháng",IF($U136&gt;160,"Sắp chạm trần năm",IF($T136&gt;32,"Sắp chạm trần tháng","")))))</f>
        <v/>
      </c>
      <c r="X136" s="6" t="n"/>
    </row>
    <row r="137" ht="17" customHeight="1">
      <c r="A137" s="5">
        <f>IF($D137="","",ROW()-4)</f>
        <v/>
      </c>
      <c r="B137" s="6" t="n"/>
      <c r="C137" s="5" t="n"/>
      <c r="D137" s="6" t="n"/>
      <c r="E137" s="6" t="n"/>
      <c r="F137" s="7" t="n"/>
      <c r="G137" s="5" t="n"/>
      <c r="H137" s="5" t="n"/>
      <c r="I137" s="7">
        <f>IF(OR($F137="",$G137="",$H137=""),"",ROUND($F137/($G137*$H137),0))</f>
        <v/>
      </c>
      <c r="J137" s="5" t="n"/>
      <c r="K137" s="5" t="n"/>
      <c r="L137" s="5" t="n"/>
      <c r="M137" s="5" t="n"/>
      <c r="N137" s="5">
        <f>IF($D137="","",SUM($J137:$M137))</f>
        <v/>
      </c>
      <c r="O137" s="5" t="n"/>
      <c r="P137" s="5" t="n"/>
      <c r="Q137" s="5" t="n"/>
      <c r="R137" s="5" t="n"/>
      <c r="S137" s="5" t="n"/>
      <c r="T137" s="5">
        <f>IF(COUNT($O137:$S137)=0,"",SUM($O137:$S137))</f>
        <v/>
      </c>
      <c r="U137" s="5" t="n"/>
      <c r="V137" s="7">
        <f>IF(OR($I137="",$T137=""),"",ROUND($I137*($O137*1.5+$P137*2.1+$Q137*2+$R137*3+$S137*3.9),0))</f>
        <v/>
      </c>
      <c r="W137" s="6">
        <f>IF($T137="","",IF($U137&gt;200,"Vượt trần 200 giờ/năm",IF($T137&gt;40,"Vượt trần 40 giờ/tháng",IF($U137&gt;160,"Sắp chạm trần năm",IF($T137&gt;32,"Sắp chạm trần tháng","")))))</f>
        <v/>
      </c>
      <c r="X137" s="6" t="n"/>
    </row>
    <row r="138" ht="17" customHeight="1">
      <c r="A138" s="5">
        <f>IF($D138="","",ROW()-4)</f>
        <v/>
      </c>
      <c r="B138" s="6" t="n"/>
      <c r="C138" s="5" t="n"/>
      <c r="D138" s="6" t="n"/>
      <c r="E138" s="6" t="n"/>
      <c r="F138" s="7" t="n"/>
      <c r="G138" s="5" t="n"/>
      <c r="H138" s="5" t="n"/>
      <c r="I138" s="7">
        <f>IF(OR($F138="",$G138="",$H138=""),"",ROUND($F138/($G138*$H138),0))</f>
        <v/>
      </c>
      <c r="J138" s="5" t="n"/>
      <c r="K138" s="5" t="n"/>
      <c r="L138" s="5" t="n"/>
      <c r="M138" s="5" t="n"/>
      <c r="N138" s="5">
        <f>IF($D138="","",SUM($J138:$M138))</f>
        <v/>
      </c>
      <c r="O138" s="5" t="n"/>
      <c r="P138" s="5" t="n"/>
      <c r="Q138" s="5" t="n"/>
      <c r="R138" s="5" t="n"/>
      <c r="S138" s="5" t="n"/>
      <c r="T138" s="5">
        <f>IF(COUNT($O138:$S138)=0,"",SUM($O138:$S138))</f>
        <v/>
      </c>
      <c r="U138" s="5" t="n"/>
      <c r="V138" s="7">
        <f>IF(OR($I138="",$T138=""),"",ROUND($I138*($O138*1.5+$P138*2.1+$Q138*2+$R138*3+$S138*3.9),0))</f>
        <v/>
      </c>
      <c r="W138" s="6">
        <f>IF($T138="","",IF($U138&gt;200,"Vượt trần 200 giờ/năm",IF($T138&gt;40,"Vượt trần 40 giờ/tháng",IF($U138&gt;160,"Sắp chạm trần năm",IF($T138&gt;32,"Sắp chạm trần tháng","")))))</f>
        <v/>
      </c>
      <c r="X138" s="6" t="n"/>
    </row>
    <row r="139" ht="17" customHeight="1">
      <c r="A139" s="5">
        <f>IF($D139="","",ROW()-4)</f>
        <v/>
      </c>
      <c r="B139" s="6" t="n"/>
      <c r="C139" s="5" t="n"/>
      <c r="D139" s="6" t="n"/>
      <c r="E139" s="6" t="n"/>
      <c r="F139" s="7" t="n"/>
      <c r="G139" s="5" t="n"/>
      <c r="H139" s="5" t="n"/>
      <c r="I139" s="7">
        <f>IF(OR($F139="",$G139="",$H139=""),"",ROUND($F139/($G139*$H139),0))</f>
        <v/>
      </c>
      <c r="J139" s="5" t="n"/>
      <c r="K139" s="5" t="n"/>
      <c r="L139" s="5" t="n"/>
      <c r="M139" s="5" t="n"/>
      <c r="N139" s="5">
        <f>IF($D139="","",SUM($J139:$M139))</f>
        <v/>
      </c>
      <c r="O139" s="5" t="n"/>
      <c r="P139" s="5" t="n"/>
      <c r="Q139" s="5" t="n"/>
      <c r="R139" s="5" t="n"/>
      <c r="S139" s="5" t="n"/>
      <c r="T139" s="5">
        <f>IF(COUNT($O139:$S139)=0,"",SUM($O139:$S139))</f>
        <v/>
      </c>
      <c r="U139" s="5" t="n"/>
      <c r="V139" s="7">
        <f>IF(OR($I139="",$T139=""),"",ROUND($I139*($O139*1.5+$P139*2.1+$Q139*2+$R139*3+$S139*3.9),0))</f>
        <v/>
      </c>
      <c r="W139" s="6">
        <f>IF($T139="","",IF($U139&gt;200,"Vượt trần 200 giờ/năm",IF($T139&gt;40,"Vượt trần 40 giờ/tháng",IF($U139&gt;160,"Sắp chạm trần năm",IF($T139&gt;32,"Sắp chạm trần tháng","")))))</f>
        <v/>
      </c>
      <c r="X139" s="6" t="n"/>
    </row>
    <row r="140" ht="17" customHeight="1">
      <c r="A140" s="5">
        <f>IF($D140="","",ROW()-4)</f>
        <v/>
      </c>
      <c r="B140" s="6" t="n"/>
      <c r="C140" s="5" t="n"/>
      <c r="D140" s="6" t="n"/>
      <c r="E140" s="6" t="n"/>
      <c r="F140" s="7" t="n"/>
      <c r="G140" s="5" t="n"/>
      <c r="H140" s="5" t="n"/>
      <c r="I140" s="7">
        <f>IF(OR($F140="",$G140="",$H140=""),"",ROUND($F140/($G140*$H140),0))</f>
        <v/>
      </c>
      <c r="J140" s="5" t="n"/>
      <c r="K140" s="5" t="n"/>
      <c r="L140" s="5" t="n"/>
      <c r="M140" s="5" t="n"/>
      <c r="N140" s="5">
        <f>IF($D140="","",SUM($J140:$M140))</f>
        <v/>
      </c>
      <c r="O140" s="5" t="n"/>
      <c r="P140" s="5" t="n"/>
      <c r="Q140" s="5" t="n"/>
      <c r="R140" s="5" t="n"/>
      <c r="S140" s="5" t="n"/>
      <c r="T140" s="5">
        <f>IF(COUNT($O140:$S140)=0,"",SUM($O140:$S140))</f>
        <v/>
      </c>
      <c r="U140" s="5" t="n"/>
      <c r="V140" s="7">
        <f>IF(OR($I140="",$T140=""),"",ROUND($I140*($O140*1.5+$P140*2.1+$Q140*2+$R140*3+$S140*3.9),0))</f>
        <v/>
      </c>
      <c r="W140" s="6">
        <f>IF($T140="","",IF($U140&gt;200,"Vượt trần 200 giờ/năm",IF($T140&gt;40,"Vượt trần 40 giờ/tháng",IF($U140&gt;160,"Sắp chạm trần năm",IF($T140&gt;32,"Sắp chạm trần tháng","")))))</f>
        <v/>
      </c>
      <c r="X140" s="6" t="n"/>
    </row>
    <row r="141" ht="17" customHeight="1">
      <c r="A141" s="5">
        <f>IF($D141="","",ROW()-4)</f>
        <v/>
      </c>
      <c r="B141" s="6" t="n"/>
      <c r="C141" s="5" t="n"/>
      <c r="D141" s="6" t="n"/>
      <c r="E141" s="6" t="n"/>
      <c r="F141" s="7" t="n"/>
      <c r="G141" s="5" t="n"/>
      <c r="H141" s="5" t="n"/>
      <c r="I141" s="7">
        <f>IF(OR($F141="",$G141="",$H141=""),"",ROUND($F141/($G141*$H141),0))</f>
        <v/>
      </c>
      <c r="J141" s="5" t="n"/>
      <c r="K141" s="5" t="n"/>
      <c r="L141" s="5" t="n"/>
      <c r="M141" s="5" t="n"/>
      <c r="N141" s="5">
        <f>IF($D141="","",SUM($J141:$M141))</f>
        <v/>
      </c>
      <c r="O141" s="5" t="n"/>
      <c r="P141" s="5" t="n"/>
      <c r="Q141" s="5" t="n"/>
      <c r="R141" s="5" t="n"/>
      <c r="S141" s="5" t="n"/>
      <c r="T141" s="5">
        <f>IF(COUNT($O141:$S141)=0,"",SUM($O141:$S141))</f>
        <v/>
      </c>
      <c r="U141" s="5" t="n"/>
      <c r="V141" s="7">
        <f>IF(OR($I141="",$T141=""),"",ROUND($I141*($O141*1.5+$P141*2.1+$Q141*2+$R141*3+$S141*3.9),0))</f>
        <v/>
      </c>
      <c r="W141" s="6">
        <f>IF($T141="","",IF($U141&gt;200,"Vượt trần 200 giờ/năm",IF($T141&gt;40,"Vượt trần 40 giờ/tháng",IF($U141&gt;160,"Sắp chạm trần năm",IF($T141&gt;32,"Sắp chạm trần tháng","")))))</f>
        <v/>
      </c>
      <c r="X141" s="6" t="n"/>
    </row>
    <row r="142" ht="17" customHeight="1">
      <c r="A142" s="5">
        <f>IF($D142="","",ROW()-4)</f>
        <v/>
      </c>
      <c r="B142" s="6" t="n"/>
      <c r="C142" s="5" t="n"/>
      <c r="D142" s="6" t="n"/>
      <c r="E142" s="6" t="n"/>
      <c r="F142" s="7" t="n"/>
      <c r="G142" s="5" t="n"/>
      <c r="H142" s="5" t="n"/>
      <c r="I142" s="7">
        <f>IF(OR($F142="",$G142="",$H142=""),"",ROUND($F142/($G142*$H142),0))</f>
        <v/>
      </c>
      <c r="J142" s="5" t="n"/>
      <c r="K142" s="5" t="n"/>
      <c r="L142" s="5" t="n"/>
      <c r="M142" s="5" t="n"/>
      <c r="N142" s="5">
        <f>IF($D142="","",SUM($J142:$M142))</f>
        <v/>
      </c>
      <c r="O142" s="5" t="n"/>
      <c r="P142" s="5" t="n"/>
      <c r="Q142" s="5" t="n"/>
      <c r="R142" s="5" t="n"/>
      <c r="S142" s="5" t="n"/>
      <c r="T142" s="5">
        <f>IF(COUNT($O142:$S142)=0,"",SUM($O142:$S142))</f>
        <v/>
      </c>
      <c r="U142" s="5" t="n"/>
      <c r="V142" s="7">
        <f>IF(OR($I142="",$T142=""),"",ROUND($I142*($O142*1.5+$P142*2.1+$Q142*2+$R142*3+$S142*3.9),0))</f>
        <v/>
      </c>
      <c r="W142" s="6">
        <f>IF($T142="","",IF($U142&gt;200,"Vượt trần 200 giờ/năm",IF($T142&gt;40,"Vượt trần 40 giờ/tháng",IF($U142&gt;160,"Sắp chạm trần năm",IF($T142&gt;32,"Sắp chạm trần tháng","")))))</f>
        <v/>
      </c>
      <c r="X142" s="6" t="n"/>
    </row>
    <row r="143" ht="17" customHeight="1">
      <c r="A143" s="5">
        <f>IF($D143="","",ROW()-4)</f>
        <v/>
      </c>
      <c r="B143" s="6" t="n"/>
      <c r="C143" s="5" t="n"/>
      <c r="D143" s="6" t="n"/>
      <c r="E143" s="6" t="n"/>
      <c r="F143" s="7" t="n"/>
      <c r="G143" s="5" t="n"/>
      <c r="H143" s="5" t="n"/>
      <c r="I143" s="7">
        <f>IF(OR($F143="",$G143="",$H143=""),"",ROUND($F143/($G143*$H143),0))</f>
        <v/>
      </c>
      <c r="J143" s="5" t="n"/>
      <c r="K143" s="5" t="n"/>
      <c r="L143" s="5" t="n"/>
      <c r="M143" s="5" t="n"/>
      <c r="N143" s="5">
        <f>IF($D143="","",SUM($J143:$M143))</f>
        <v/>
      </c>
      <c r="O143" s="5" t="n"/>
      <c r="P143" s="5" t="n"/>
      <c r="Q143" s="5" t="n"/>
      <c r="R143" s="5" t="n"/>
      <c r="S143" s="5" t="n"/>
      <c r="T143" s="5">
        <f>IF(COUNT($O143:$S143)=0,"",SUM($O143:$S143))</f>
        <v/>
      </c>
      <c r="U143" s="5" t="n"/>
      <c r="V143" s="7">
        <f>IF(OR($I143="",$T143=""),"",ROUND($I143*($O143*1.5+$P143*2.1+$Q143*2+$R143*3+$S143*3.9),0))</f>
        <v/>
      </c>
      <c r="W143" s="6">
        <f>IF($T143="","",IF($U143&gt;200,"Vượt trần 200 giờ/năm",IF($T143&gt;40,"Vượt trần 40 giờ/tháng",IF($U143&gt;160,"Sắp chạm trần năm",IF($T143&gt;32,"Sắp chạm trần tháng","")))))</f>
        <v/>
      </c>
      <c r="X143" s="6" t="n"/>
    </row>
    <row r="144" ht="17" customHeight="1">
      <c r="A144" s="5">
        <f>IF($D144="","",ROW()-4)</f>
        <v/>
      </c>
      <c r="B144" s="6" t="n"/>
      <c r="C144" s="5" t="n"/>
      <c r="D144" s="6" t="n"/>
      <c r="E144" s="6" t="n"/>
      <c r="F144" s="7" t="n"/>
      <c r="G144" s="5" t="n"/>
      <c r="H144" s="5" t="n"/>
      <c r="I144" s="7">
        <f>IF(OR($F144="",$G144="",$H144=""),"",ROUND($F144/($G144*$H144),0))</f>
        <v/>
      </c>
      <c r="J144" s="5" t="n"/>
      <c r="K144" s="5" t="n"/>
      <c r="L144" s="5" t="n"/>
      <c r="M144" s="5" t="n"/>
      <c r="N144" s="5">
        <f>IF($D144="","",SUM($J144:$M144))</f>
        <v/>
      </c>
      <c r="O144" s="5" t="n"/>
      <c r="P144" s="5" t="n"/>
      <c r="Q144" s="5" t="n"/>
      <c r="R144" s="5" t="n"/>
      <c r="S144" s="5" t="n"/>
      <c r="T144" s="5">
        <f>IF(COUNT($O144:$S144)=0,"",SUM($O144:$S144))</f>
        <v/>
      </c>
      <c r="U144" s="5" t="n"/>
      <c r="V144" s="7">
        <f>IF(OR($I144="",$T144=""),"",ROUND($I144*($O144*1.5+$P144*2.1+$Q144*2+$R144*3+$S144*3.9),0))</f>
        <v/>
      </c>
      <c r="W144" s="6">
        <f>IF($T144="","",IF($U144&gt;200,"Vượt trần 200 giờ/năm",IF($T144&gt;40,"Vượt trần 40 giờ/tháng",IF($U144&gt;160,"Sắp chạm trần năm",IF($T144&gt;32,"Sắp chạm trần tháng","")))))</f>
        <v/>
      </c>
      <c r="X144" s="6" t="n"/>
    </row>
    <row r="145" ht="17" customHeight="1">
      <c r="A145" s="5">
        <f>IF($D145="","",ROW()-4)</f>
        <v/>
      </c>
      <c r="B145" s="6" t="n"/>
      <c r="C145" s="5" t="n"/>
      <c r="D145" s="6" t="n"/>
      <c r="E145" s="6" t="n"/>
      <c r="F145" s="7" t="n"/>
      <c r="G145" s="5" t="n"/>
      <c r="H145" s="5" t="n"/>
      <c r="I145" s="7">
        <f>IF(OR($F145="",$G145="",$H145=""),"",ROUND($F145/($G145*$H145),0))</f>
        <v/>
      </c>
      <c r="J145" s="5" t="n"/>
      <c r="K145" s="5" t="n"/>
      <c r="L145" s="5" t="n"/>
      <c r="M145" s="5" t="n"/>
      <c r="N145" s="5">
        <f>IF($D145="","",SUM($J145:$M145))</f>
        <v/>
      </c>
      <c r="O145" s="5" t="n"/>
      <c r="P145" s="5" t="n"/>
      <c r="Q145" s="5" t="n"/>
      <c r="R145" s="5" t="n"/>
      <c r="S145" s="5" t="n"/>
      <c r="T145" s="5">
        <f>IF(COUNT($O145:$S145)=0,"",SUM($O145:$S145))</f>
        <v/>
      </c>
      <c r="U145" s="5" t="n"/>
      <c r="V145" s="7">
        <f>IF(OR($I145="",$T145=""),"",ROUND($I145*($O145*1.5+$P145*2.1+$Q145*2+$R145*3+$S145*3.9),0))</f>
        <v/>
      </c>
      <c r="W145" s="6">
        <f>IF($T145="","",IF($U145&gt;200,"Vượt trần 200 giờ/năm",IF($T145&gt;40,"Vượt trần 40 giờ/tháng",IF($U145&gt;160,"Sắp chạm trần năm",IF($T145&gt;32,"Sắp chạm trần tháng","")))))</f>
        <v/>
      </c>
      <c r="X145" s="6" t="n"/>
    </row>
    <row r="146" ht="17" customHeight="1">
      <c r="A146" s="5">
        <f>IF($D146="","",ROW()-4)</f>
        <v/>
      </c>
      <c r="B146" s="6" t="n"/>
      <c r="C146" s="5" t="n"/>
      <c r="D146" s="6" t="n"/>
      <c r="E146" s="6" t="n"/>
      <c r="F146" s="7" t="n"/>
      <c r="G146" s="5" t="n"/>
      <c r="H146" s="5" t="n"/>
      <c r="I146" s="7">
        <f>IF(OR($F146="",$G146="",$H146=""),"",ROUND($F146/($G146*$H146),0))</f>
        <v/>
      </c>
      <c r="J146" s="5" t="n"/>
      <c r="K146" s="5" t="n"/>
      <c r="L146" s="5" t="n"/>
      <c r="M146" s="5" t="n"/>
      <c r="N146" s="5">
        <f>IF($D146="","",SUM($J146:$M146))</f>
        <v/>
      </c>
      <c r="O146" s="5" t="n"/>
      <c r="P146" s="5" t="n"/>
      <c r="Q146" s="5" t="n"/>
      <c r="R146" s="5" t="n"/>
      <c r="S146" s="5" t="n"/>
      <c r="T146" s="5">
        <f>IF(COUNT($O146:$S146)=0,"",SUM($O146:$S146))</f>
        <v/>
      </c>
      <c r="U146" s="5" t="n"/>
      <c r="V146" s="7">
        <f>IF(OR($I146="",$T146=""),"",ROUND($I146*($O146*1.5+$P146*2.1+$Q146*2+$R146*3+$S146*3.9),0))</f>
        <v/>
      </c>
      <c r="W146" s="6">
        <f>IF($T146="","",IF($U146&gt;200,"Vượt trần 200 giờ/năm",IF($T146&gt;40,"Vượt trần 40 giờ/tháng",IF($U146&gt;160,"Sắp chạm trần năm",IF($T146&gt;32,"Sắp chạm trần tháng","")))))</f>
        <v/>
      </c>
      <c r="X146" s="6" t="n"/>
    </row>
    <row r="147" ht="17" customHeight="1">
      <c r="A147" s="5">
        <f>IF($D147="","",ROW()-4)</f>
        <v/>
      </c>
      <c r="B147" s="6" t="n"/>
      <c r="C147" s="5" t="n"/>
      <c r="D147" s="6" t="n"/>
      <c r="E147" s="6" t="n"/>
      <c r="F147" s="7" t="n"/>
      <c r="G147" s="5" t="n"/>
      <c r="H147" s="5" t="n"/>
      <c r="I147" s="7">
        <f>IF(OR($F147="",$G147="",$H147=""),"",ROUND($F147/($G147*$H147),0))</f>
        <v/>
      </c>
      <c r="J147" s="5" t="n"/>
      <c r="K147" s="5" t="n"/>
      <c r="L147" s="5" t="n"/>
      <c r="M147" s="5" t="n"/>
      <c r="N147" s="5">
        <f>IF($D147="","",SUM($J147:$M147))</f>
        <v/>
      </c>
      <c r="O147" s="5" t="n"/>
      <c r="P147" s="5" t="n"/>
      <c r="Q147" s="5" t="n"/>
      <c r="R147" s="5" t="n"/>
      <c r="S147" s="5" t="n"/>
      <c r="T147" s="5">
        <f>IF(COUNT($O147:$S147)=0,"",SUM($O147:$S147))</f>
        <v/>
      </c>
      <c r="U147" s="5" t="n"/>
      <c r="V147" s="7">
        <f>IF(OR($I147="",$T147=""),"",ROUND($I147*($O147*1.5+$P147*2.1+$Q147*2+$R147*3+$S147*3.9),0))</f>
        <v/>
      </c>
      <c r="W147" s="6">
        <f>IF($T147="","",IF($U147&gt;200,"Vượt trần 200 giờ/năm",IF($T147&gt;40,"Vượt trần 40 giờ/tháng",IF($U147&gt;160,"Sắp chạm trần năm",IF($T147&gt;32,"Sắp chạm trần tháng","")))))</f>
        <v/>
      </c>
      <c r="X147" s="6" t="n"/>
    </row>
    <row r="148" ht="17" customHeight="1">
      <c r="A148" s="5">
        <f>IF($D148="","",ROW()-4)</f>
        <v/>
      </c>
      <c r="B148" s="6" t="n"/>
      <c r="C148" s="5" t="n"/>
      <c r="D148" s="6" t="n"/>
      <c r="E148" s="6" t="n"/>
      <c r="F148" s="7" t="n"/>
      <c r="G148" s="5" t="n"/>
      <c r="H148" s="5" t="n"/>
      <c r="I148" s="7">
        <f>IF(OR($F148="",$G148="",$H148=""),"",ROUND($F148/($G148*$H148),0))</f>
        <v/>
      </c>
      <c r="J148" s="5" t="n"/>
      <c r="K148" s="5" t="n"/>
      <c r="L148" s="5" t="n"/>
      <c r="M148" s="5" t="n"/>
      <c r="N148" s="5">
        <f>IF($D148="","",SUM($J148:$M148))</f>
        <v/>
      </c>
      <c r="O148" s="5" t="n"/>
      <c r="P148" s="5" t="n"/>
      <c r="Q148" s="5" t="n"/>
      <c r="R148" s="5" t="n"/>
      <c r="S148" s="5" t="n"/>
      <c r="T148" s="5">
        <f>IF(COUNT($O148:$S148)=0,"",SUM($O148:$S148))</f>
        <v/>
      </c>
      <c r="U148" s="5" t="n"/>
      <c r="V148" s="7">
        <f>IF(OR($I148="",$T148=""),"",ROUND($I148*($O148*1.5+$P148*2.1+$Q148*2+$R148*3+$S148*3.9),0))</f>
        <v/>
      </c>
      <c r="W148" s="6">
        <f>IF($T148="","",IF($U148&gt;200,"Vượt trần 200 giờ/năm",IF($T148&gt;40,"Vượt trần 40 giờ/tháng",IF($U148&gt;160,"Sắp chạm trần năm",IF($T148&gt;32,"Sắp chạm trần tháng","")))))</f>
        <v/>
      </c>
      <c r="X148" s="6" t="n"/>
    </row>
    <row r="149" ht="17" customHeight="1">
      <c r="A149" s="5">
        <f>IF($D149="","",ROW()-4)</f>
        <v/>
      </c>
      <c r="B149" s="6" t="n"/>
      <c r="C149" s="5" t="n"/>
      <c r="D149" s="6" t="n"/>
      <c r="E149" s="6" t="n"/>
      <c r="F149" s="7" t="n"/>
      <c r="G149" s="5" t="n"/>
      <c r="H149" s="5" t="n"/>
      <c r="I149" s="7">
        <f>IF(OR($F149="",$G149="",$H149=""),"",ROUND($F149/($G149*$H149),0))</f>
        <v/>
      </c>
      <c r="J149" s="5" t="n"/>
      <c r="K149" s="5" t="n"/>
      <c r="L149" s="5" t="n"/>
      <c r="M149" s="5" t="n"/>
      <c r="N149" s="5">
        <f>IF($D149="","",SUM($J149:$M149))</f>
        <v/>
      </c>
      <c r="O149" s="5" t="n"/>
      <c r="P149" s="5" t="n"/>
      <c r="Q149" s="5" t="n"/>
      <c r="R149" s="5" t="n"/>
      <c r="S149" s="5" t="n"/>
      <c r="T149" s="5">
        <f>IF(COUNT($O149:$S149)=0,"",SUM($O149:$S149))</f>
        <v/>
      </c>
      <c r="U149" s="5" t="n"/>
      <c r="V149" s="7">
        <f>IF(OR($I149="",$T149=""),"",ROUND($I149*($O149*1.5+$P149*2.1+$Q149*2+$R149*3+$S149*3.9),0))</f>
        <v/>
      </c>
      <c r="W149" s="6">
        <f>IF($T149="","",IF($U149&gt;200,"Vượt trần 200 giờ/năm",IF($T149&gt;40,"Vượt trần 40 giờ/tháng",IF($U149&gt;160,"Sắp chạm trần năm",IF($T149&gt;32,"Sắp chạm trần tháng","")))))</f>
        <v/>
      </c>
      <c r="X149" s="6" t="n"/>
    </row>
    <row r="150" ht="17" customHeight="1">
      <c r="A150" s="5">
        <f>IF($D150="","",ROW()-4)</f>
        <v/>
      </c>
      <c r="B150" s="6" t="n"/>
      <c r="C150" s="5" t="n"/>
      <c r="D150" s="6" t="n"/>
      <c r="E150" s="6" t="n"/>
      <c r="F150" s="7" t="n"/>
      <c r="G150" s="5" t="n"/>
      <c r="H150" s="5" t="n"/>
      <c r="I150" s="7">
        <f>IF(OR($F150="",$G150="",$H150=""),"",ROUND($F150/($G150*$H150),0))</f>
        <v/>
      </c>
      <c r="J150" s="5" t="n"/>
      <c r="K150" s="5" t="n"/>
      <c r="L150" s="5" t="n"/>
      <c r="M150" s="5" t="n"/>
      <c r="N150" s="5">
        <f>IF($D150="","",SUM($J150:$M150))</f>
        <v/>
      </c>
      <c r="O150" s="5" t="n"/>
      <c r="P150" s="5" t="n"/>
      <c r="Q150" s="5" t="n"/>
      <c r="R150" s="5" t="n"/>
      <c r="S150" s="5" t="n"/>
      <c r="T150" s="5">
        <f>IF(COUNT($O150:$S150)=0,"",SUM($O150:$S150))</f>
        <v/>
      </c>
      <c r="U150" s="5" t="n"/>
      <c r="V150" s="7">
        <f>IF(OR($I150="",$T150=""),"",ROUND($I150*($O150*1.5+$P150*2.1+$Q150*2+$R150*3+$S150*3.9),0))</f>
        <v/>
      </c>
      <c r="W150" s="6">
        <f>IF($T150="","",IF($U150&gt;200,"Vượt trần 200 giờ/năm",IF($T150&gt;40,"Vượt trần 40 giờ/tháng",IF($U150&gt;160,"Sắp chạm trần năm",IF($T150&gt;32,"Sắp chạm trần tháng","")))))</f>
        <v/>
      </c>
      <c r="X150" s="6" t="n"/>
    </row>
    <row r="151" ht="17" customHeight="1">
      <c r="A151" s="5">
        <f>IF($D151="","",ROW()-4)</f>
        <v/>
      </c>
      <c r="B151" s="6" t="n"/>
      <c r="C151" s="5" t="n"/>
      <c r="D151" s="6" t="n"/>
      <c r="E151" s="6" t="n"/>
      <c r="F151" s="7" t="n"/>
      <c r="G151" s="5" t="n"/>
      <c r="H151" s="5" t="n"/>
      <c r="I151" s="7">
        <f>IF(OR($F151="",$G151="",$H151=""),"",ROUND($F151/($G151*$H151),0))</f>
        <v/>
      </c>
      <c r="J151" s="5" t="n"/>
      <c r="K151" s="5" t="n"/>
      <c r="L151" s="5" t="n"/>
      <c r="M151" s="5" t="n"/>
      <c r="N151" s="5">
        <f>IF($D151="","",SUM($J151:$M151))</f>
        <v/>
      </c>
      <c r="O151" s="5" t="n"/>
      <c r="P151" s="5" t="n"/>
      <c r="Q151" s="5" t="n"/>
      <c r="R151" s="5" t="n"/>
      <c r="S151" s="5" t="n"/>
      <c r="T151" s="5">
        <f>IF(COUNT($O151:$S151)=0,"",SUM($O151:$S151))</f>
        <v/>
      </c>
      <c r="U151" s="5" t="n"/>
      <c r="V151" s="7">
        <f>IF(OR($I151="",$T151=""),"",ROUND($I151*($O151*1.5+$P151*2.1+$Q151*2+$R151*3+$S151*3.9),0))</f>
        <v/>
      </c>
      <c r="W151" s="6">
        <f>IF($T151="","",IF($U151&gt;200,"Vượt trần 200 giờ/năm",IF($T151&gt;40,"Vượt trần 40 giờ/tháng",IF($U151&gt;160,"Sắp chạm trần năm",IF($T151&gt;32,"Sắp chạm trần tháng","")))))</f>
        <v/>
      </c>
      <c r="X151" s="6" t="n"/>
    </row>
    <row r="152" ht="17" customHeight="1">
      <c r="A152" s="5">
        <f>IF($D152="","",ROW()-4)</f>
        <v/>
      </c>
      <c r="B152" s="6" t="n"/>
      <c r="C152" s="5" t="n"/>
      <c r="D152" s="6" t="n"/>
      <c r="E152" s="6" t="n"/>
      <c r="F152" s="7" t="n"/>
      <c r="G152" s="5" t="n"/>
      <c r="H152" s="5" t="n"/>
      <c r="I152" s="7">
        <f>IF(OR($F152="",$G152="",$H152=""),"",ROUND($F152/($G152*$H152),0))</f>
        <v/>
      </c>
      <c r="J152" s="5" t="n"/>
      <c r="K152" s="5" t="n"/>
      <c r="L152" s="5" t="n"/>
      <c r="M152" s="5" t="n"/>
      <c r="N152" s="5">
        <f>IF($D152="","",SUM($J152:$M152))</f>
        <v/>
      </c>
      <c r="O152" s="5" t="n"/>
      <c r="P152" s="5" t="n"/>
      <c r="Q152" s="5" t="n"/>
      <c r="R152" s="5" t="n"/>
      <c r="S152" s="5" t="n"/>
      <c r="T152" s="5">
        <f>IF(COUNT($O152:$S152)=0,"",SUM($O152:$S152))</f>
        <v/>
      </c>
      <c r="U152" s="5" t="n"/>
      <c r="V152" s="7">
        <f>IF(OR($I152="",$T152=""),"",ROUND($I152*($O152*1.5+$P152*2.1+$Q152*2+$R152*3+$S152*3.9),0))</f>
        <v/>
      </c>
      <c r="W152" s="6">
        <f>IF($T152="","",IF($U152&gt;200,"Vượt trần 200 giờ/năm",IF($T152&gt;40,"Vượt trần 40 giờ/tháng",IF($U152&gt;160,"Sắp chạm trần năm",IF($T152&gt;32,"Sắp chạm trần tháng","")))))</f>
        <v/>
      </c>
      <c r="X152" s="6" t="n"/>
    </row>
    <row r="153" ht="17" customHeight="1">
      <c r="A153" s="5">
        <f>IF($D153="","",ROW()-4)</f>
        <v/>
      </c>
      <c r="B153" s="6" t="n"/>
      <c r="C153" s="5" t="n"/>
      <c r="D153" s="6" t="n"/>
      <c r="E153" s="6" t="n"/>
      <c r="F153" s="7" t="n"/>
      <c r="G153" s="5" t="n"/>
      <c r="H153" s="5" t="n"/>
      <c r="I153" s="7">
        <f>IF(OR($F153="",$G153="",$H153=""),"",ROUND($F153/($G153*$H153),0))</f>
        <v/>
      </c>
      <c r="J153" s="5" t="n"/>
      <c r="K153" s="5" t="n"/>
      <c r="L153" s="5" t="n"/>
      <c r="M153" s="5" t="n"/>
      <c r="N153" s="5">
        <f>IF($D153="","",SUM($J153:$M153))</f>
        <v/>
      </c>
      <c r="O153" s="5" t="n"/>
      <c r="P153" s="5" t="n"/>
      <c r="Q153" s="5" t="n"/>
      <c r="R153" s="5" t="n"/>
      <c r="S153" s="5" t="n"/>
      <c r="T153" s="5">
        <f>IF(COUNT($O153:$S153)=0,"",SUM($O153:$S153))</f>
        <v/>
      </c>
      <c r="U153" s="5" t="n"/>
      <c r="V153" s="7">
        <f>IF(OR($I153="",$T153=""),"",ROUND($I153*($O153*1.5+$P153*2.1+$Q153*2+$R153*3+$S153*3.9),0))</f>
        <v/>
      </c>
      <c r="W153" s="6">
        <f>IF($T153="","",IF($U153&gt;200,"Vượt trần 200 giờ/năm",IF($T153&gt;40,"Vượt trần 40 giờ/tháng",IF($U153&gt;160,"Sắp chạm trần năm",IF($T153&gt;32,"Sắp chạm trần tháng","")))))</f>
        <v/>
      </c>
      <c r="X153" s="6" t="n"/>
    </row>
    <row r="154" ht="17" customHeight="1">
      <c r="A154" s="5">
        <f>IF($D154="","",ROW()-4)</f>
        <v/>
      </c>
      <c r="B154" s="6" t="n"/>
      <c r="C154" s="5" t="n"/>
      <c r="D154" s="6" t="n"/>
      <c r="E154" s="6" t="n"/>
      <c r="F154" s="7" t="n"/>
      <c r="G154" s="5" t="n"/>
      <c r="H154" s="5" t="n"/>
      <c r="I154" s="7">
        <f>IF(OR($F154="",$G154="",$H154=""),"",ROUND($F154/($G154*$H154),0))</f>
        <v/>
      </c>
      <c r="J154" s="5" t="n"/>
      <c r="K154" s="5" t="n"/>
      <c r="L154" s="5" t="n"/>
      <c r="M154" s="5" t="n"/>
      <c r="N154" s="5">
        <f>IF($D154="","",SUM($J154:$M154))</f>
        <v/>
      </c>
      <c r="O154" s="5" t="n"/>
      <c r="P154" s="5" t="n"/>
      <c r="Q154" s="5" t="n"/>
      <c r="R154" s="5" t="n"/>
      <c r="S154" s="5" t="n"/>
      <c r="T154" s="5">
        <f>IF(COUNT($O154:$S154)=0,"",SUM($O154:$S154))</f>
        <v/>
      </c>
      <c r="U154" s="5" t="n"/>
      <c r="V154" s="7">
        <f>IF(OR($I154="",$T154=""),"",ROUND($I154*($O154*1.5+$P154*2.1+$Q154*2+$R154*3+$S154*3.9),0))</f>
        <v/>
      </c>
      <c r="W154" s="6">
        <f>IF($T154="","",IF($U154&gt;200,"Vượt trần 200 giờ/năm",IF($T154&gt;40,"Vượt trần 40 giờ/tháng",IF($U154&gt;160,"Sắp chạm trần năm",IF($T154&gt;32,"Sắp chạm trần tháng","")))))</f>
        <v/>
      </c>
      <c r="X154" s="6" t="n"/>
    </row>
    <row r="155" ht="17" customHeight="1">
      <c r="A155" s="5">
        <f>IF($D155="","",ROW()-4)</f>
        <v/>
      </c>
      <c r="B155" s="6" t="n"/>
      <c r="C155" s="5" t="n"/>
      <c r="D155" s="6" t="n"/>
      <c r="E155" s="6" t="n"/>
      <c r="F155" s="7" t="n"/>
      <c r="G155" s="5" t="n"/>
      <c r="H155" s="5" t="n"/>
      <c r="I155" s="7">
        <f>IF(OR($F155="",$G155="",$H155=""),"",ROUND($F155/($G155*$H155),0))</f>
        <v/>
      </c>
      <c r="J155" s="5" t="n"/>
      <c r="K155" s="5" t="n"/>
      <c r="L155" s="5" t="n"/>
      <c r="M155" s="5" t="n"/>
      <c r="N155" s="5">
        <f>IF($D155="","",SUM($J155:$M155))</f>
        <v/>
      </c>
      <c r="O155" s="5" t="n"/>
      <c r="P155" s="5" t="n"/>
      <c r="Q155" s="5" t="n"/>
      <c r="R155" s="5" t="n"/>
      <c r="S155" s="5" t="n"/>
      <c r="T155" s="5">
        <f>IF(COUNT($O155:$S155)=0,"",SUM($O155:$S155))</f>
        <v/>
      </c>
      <c r="U155" s="5" t="n"/>
      <c r="V155" s="7">
        <f>IF(OR($I155="",$T155=""),"",ROUND($I155*($O155*1.5+$P155*2.1+$Q155*2+$R155*3+$S155*3.9),0))</f>
        <v/>
      </c>
      <c r="W155" s="6">
        <f>IF($T155="","",IF($U155&gt;200,"Vượt trần 200 giờ/năm",IF($T155&gt;40,"Vượt trần 40 giờ/tháng",IF($U155&gt;160,"Sắp chạm trần năm",IF($T155&gt;32,"Sắp chạm trần tháng","")))))</f>
        <v/>
      </c>
      <c r="X155" s="6" t="n"/>
    </row>
    <row r="156" ht="17" customHeight="1">
      <c r="A156" s="5">
        <f>IF($D156="","",ROW()-4)</f>
        <v/>
      </c>
      <c r="B156" s="6" t="n"/>
      <c r="C156" s="5" t="n"/>
      <c r="D156" s="6" t="n"/>
      <c r="E156" s="6" t="n"/>
      <c r="F156" s="7" t="n"/>
      <c r="G156" s="5" t="n"/>
      <c r="H156" s="5" t="n"/>
      <c r="I156" s="7">
        <f>IF(OR($F156="",$G156="",$H156=""),"",ROUND($F156/($G156*$H156),0))</f>
        <v/>
      </c>
      <c r="J156" s="5" t="n"/>
      <c r="K156" s="5" t="n"/>
      <c r="L156" s="5" t="n"/>
      <c r="M156" s="5" t="n"/>
      <c r="N156" s="5">
        <f>IF($D156="","",SUM($J156:$M156))</f>
        <v/>
      </c>
      <c r="O156" s="5" t="n"/>
      <c r="P156" s="5" t="n"/>
      <c r="Q156" s="5" t="n"/>
      <c r="R156" s="5" t="n"/>
      <c r="S156" s="5" t="n"/>
      <c r="T156" s="5">
        <f>IF(COUNT($O156:$S156)=0,"",SUM($O156:$S156))</f>
        <v/>
      </c>
      <c r="U156" s="5" t="n"/>
      <c r="V156" s="7">
        <f>IF(OR($I156="",$T156=""),"",ROUND($I156*($O156*1.5+$P156*2.1+$Q156*2+$R156*3+$S156*3.9),0))</f>
        <v/>
      </c>
      <c r="W156" s="6">
        <f>IF($T156="","",IF($U156&gt;200,"Vượt trần 200 giờ/năm",IF($T156&gt;40,"Vượt trần 40 giờ/tháng",IF($U156&gt;160,"Sắp chạm trần năm",IF($T156&gt;32,"Sắp chạm trần tháng","")))))</f>
        <v/>
      </c>
      <c r="X156" s="6" t="n"/>
    </row>
    <row r="157" ht="17" customHeight="1">
      <c r="A157" s="5">
        <f>IF($D157="","",ROW()-4)</f>
        <v/>
      </c>
      <c r="B157" s="6" t="n"/>
      <c r="C157" s="5" t="n"/>
      <c r="D157" s="6" t="n"/>
      <c r="E157" s="6" t="n"/>
      <c r="F157" s="7" t="n"/>
      <c r="G157" s="5" t="n"/>
      <c r="H157" s="5" t="n"/>
      <c r="I157" s="7">
        <f>IF(OR($F157="",$G157="",$H157=""),"",ROUND($F157/($G157*$H157),0))</f>
        <v/>
      </c>
      <c r="J157" s="5" t="n"/>
      <c r="K157" s="5" t="n"/>
      <c r="L157" s="5" t="n"/>
      <c r="M157" s="5" t="n"/>
      <c r="N157" s="5">
        <f>IF($D157="","",SUM($J157:$M157))</f>
        <v/>
      </c>
      <c r="O157" s="5" t="n"/>
      <c r="P157" s="5" t="n"/>
      <c r="Q157" s="5" t="n"/>
      <c r="R157" s="5" t="n"/>
      <c r="S157" s="5" t="n"/>
      <c r="T157" s="5">
        <f>IF(COUNT($O157:$S157)=0,"",SUM($O157:$S157))</f>
        <v/>
      </c>
      <c r="U157" s="5" t="n"/>
      <c r="V157" s="7">
        <f>IF(OR($I157="",$T157=""),"",ROUND($I157*($O157*1.5+$P157*2.1+$Q157*2+$R157*3+$S157*3.9),0))</f>
        <v/>
      </c>
      <c r="W157" s="6">
        <f>IF($T157="","",IF($U157&gt;200,"Vượt trần 200 giờ/năm",IF($T157&gt;40,"Vượt trần 40 giờ/tháng",IF($U157&gt;160,"Sắp chạm trần năm",IF($T157&gt;32,"Sắp chạm trần tháng","")))))</f>
        <v/>
      </c>
      <c r="X157" s="6" t="n"/>
    </row>
    <row r="158" ht="17" customHeight="1">
      <c r="A158" s="5">
        <f>IF($D158="","",ROW()-4)</f>
        <v/>
      </c>
      <c r="B158" s="6" t="n"/>
      <c r="C158" s="5" t="n"/>
      <c r="D158" s="6" t="n"/>
      <c r="E158" s="6" t="n"/>
      <c r="F158" s="7" t="n"/>
      <c r="G158" s="5" t="n"/>
      <c r="H158" s="5" t="n"/>
      <c r="I158" s="7">
        <f>IF(OR($F158="",$G158="",$H158=""),"",ROUND($F158/($G158*$H158),0))</f>
        <v/>
      </c>
      <c r="J158" s="5" t="n"/>
      <c r="K158" s="5" t="n"/>
      <c r="L158" s="5" t="n"/>
      <c r="M158" s="5" t="n"/>
      <c r="N158" s="5">
        <f>IF($D158="","",SUM($J158:$M158))</f>
        <v/>
      </c>
      <c r="O158" s="5" t="n"/>
      <c r="P158" s="5" t="n"/>
      <c r="Q158" s="5" t="n"/>
      <c r="R158" s="5" t="n"/>
      <c r="S158" s="5" t="n"/>
      <c r="T158" s="5">
        <f>IF(COUNT($O158:$S158)=0,"",SUM($O158:$S158))</f>
        <v/>
      </c>
      <c r="U158" s="5" t="n"/>
      <c r="V158" s="7">
        <f>IF(OR($I158="",$T158=""),"",ROUND($I158*($O158*1.5+$P158*2.1+$Q158*2+$R158*3+$S158*3.9),0))</f>
        <v/>
      </c>
      <c r="W158" s="6">
        <f>IF($T158="","",IF($U158&gt;200,"Vượt trần 200 giờ/năm",IF($T158&gt;40,"Vượt trần 40 giờ/tháng",IF($U158&gt;160,"Sắp chạm trần năm",IF($T158&gt;32,"Sắp chạm trần tháng","")))))</f>
        <v/>
      </c>
      <c r="X158" s="6" t="n"/>
    </row>
    <row r="159" ht="17" customHeight="1">
      <c r="A159" s="5">
        <f>IF($D159="","",ROW()-4)</f>
        <v/>
      </c>
      <c r="B159" s="6" t="n"/>
      <c r="C159" s="5" t="n"/>
      <c r="D159" s="6" t="n"/>
      <c r="E159" s="6" t="n"/>
      <c r="F159" s="7" t="n"/>
      <c r="G159" s="5" t="n"/>
      <c r="H159" s="5" t="n"/>
      <c r="I159" s="7">
        <f>IF(OR($F159="",$G159="",$H159=""),"",ROUND($F159/($G159*$H159),0))</f>
        <v/>
      </c>
      <c r="J159" s="5" t="n"/>
      <c r="K159" s="5" t="n"/>
      <c r="L159" s="5" t="n"/>
      <c r="M159" s="5" t="n"/>
      <c r="N159" s="5">
        <f>IF($D159="","",SUM($J159:$M159))</f>
        <v/>
      </c>
      <c r="O159" s="5" t="n"/>
      <c r="P159" s="5" t="n"/>
      <c r="Q159" s="5" t="n"/>
      <c r="R159" s="5" t="n"/>
      <c r="S159" s="5" t="n"/>
      <c r="T159" s="5">
        <f>IF(COUNT($O159:$S159)=0,"",SUM($O159:$S159))</f>
        <v/>
      </c>
      <c r="U159" s="5" t="n"/>
      <c r="V159" s="7">
        <f>IF(OR($I159="",$T159=""),"",ROUND($I159*($O159*1.5+$P159*2.1+$Q159*2+$R159*3+$S159*3.9),0))</f>
        <v/>
      </c>
      <c r="W159" s="6">
        <f>IF($T159="","",IF($U159&gt;200,"Vượt trần 200 giờ/năm",IF($T159&gt;40,"Vượt trần 40 giờ/tháng",IF($U159&gt;160,"Sắp chạm trần năm",IF($T159&gt;32,"Sắp chạm trần tháng","")))))</f>
        <v/>
      </c>
      <c r="X159" s="6" t="n"/>
    </row>
    <row r="160" ht="17" customHeight="1">
      <c r="A160" s="5">
        <f>IF($D160="","",ROW()-4)</f>
        <v/>
      </c>
      <c r="B160" s="6" t="n"/>
      <c r="C160" s="5" t="n"/>
      <c r="D160" s="6" t="n"/>
      <c r="E160" s="6" t="n"/>
      <c r="F160" s="7" t="n"/>
      <c r="G160" s="5" t="n"/>
      <c r="H160" s="5" t="n"/>
      <c r="I160" s="7">
        <f>IF(OR($F160="",$G160="",$H160=""),"",ROUND($F160/($G160*$H160),0))</f>
        <v/>
      </c>
      <c r="J160" s="5" t="n"/>
      <c r="K160" s="5" t="n"/>
      <c r="L160" s="5" t="n"/>
      <c r="M160" s="5" t="n"/>
      <c r="N160" s="5">
        <f>IF($D160="","",SUM($J160:$M160))</f>
        <v/>
      </c>
      <c r="O160" s="5" t="n"/>
      <c r="P160" s="5" t="n"/>
      <c r="Q160" s="5" t="n"/>
      <c r="R160" s="5" t="n"/>
      <c r="S160" s="5" t="n"/>
      <c r="T160" s="5">
        <f>IF(COUNT($O160:$S160)=0,"",SUM($O160:$S160))</f>
        <v/>
      </c>
      <c r="U160" s="5" t="n"/>
      <c r="V160" s="7">
        <f>IF(OR($I160="",$T160=""),"",ROUND($I160*($O160*1.5+$P160*2.1+$Q160*2+$R160*3+$S160*3.9),0))</f>
        <v/>
      </c>
      <c r="W160" s="6">
        <f>IF($T160="","",IF($U160&gt;200,"Vượt trần 200 giờ/năm",IF($T160&gt;40,"Vượt trần 40 giờ/tháng",IF($U160&gt;160,"Sắp chạm trần năm",IF($T160&gt;32,"Sắp chạm trần tháng","")))))</f>
        <v/>
      </c>
      <c r="X160" s="6" t="n"/>
    </row>
    <row r="161" ht="17" customHeight="1">
      <c r="A161" s="5">
        <f>IF($D161="","",ROW()-4)</f>
        <v/>
      </c>
      <c r="B161" s="6" t="n"/>
      <c r="C161" s="5" t="n"/>
      <c r="D161" s="6" t="n"/>
      <c r="E161" s="6" t="n"/>
      <c r="F161" s="7" t="n"/>
      <c r="G161" s="5" t="n"/>
      <c r="H161" s="5" t="n"/>
      <c r="I161" s="7">
        <f>IF(OR($F161="",$G161="",$H161=""),"",ROUND($F161/($G161*$H161),0))</f>
        <v/>
      </c>
      <c r="J161" s="5" t="n"/>
      <c r="K161" s="5" t="n"/>
      <c r="L161" s="5" t="n"/>
      <c r="M161" s="5" t="n"/>
      <c r="N161" s="5">
        <f>IF($D161="","",SUM($J161:$M161))</f>
        <v/>
      </c>
      <c r="O161" s="5" t="n"/>
      <c r="P161" s="5" t="n"/>
      <c r="Q161" s="5" t="n"/>
      <c r="R161" s="5" t="n"/>
      <c r="S161" s="5" t="n"/>
      <c r="T161" s="5">
        <f>IF(COUNT($O161:$S161)=0,"",SUM($O161:$S161))</f>
        <v/>
      </c>
      <c r="U161" s="5" t="n"/>
      <c r="V161" s="7">
        <f>IF(OR($I161="",$T161=""),"",ROUND($I161*($O161*1.5+$P161*2.1+$Q161*2+$R161*3+$S161*3.9),0))</f>
        <v/>
      </c>
      <c r="W161" s="6">
        <f>IF($T161="","",IF($U161&gt;200,"Vượt trần 200 giờ/năm",IF($T161&gt;40,"Vượt trần 40 giờ/tháng",IF($U161&gt;160,"Sắp chạm trần năm",IF($T161&gt;32,"Sắp chạm trần tháng","")))))</f>
        <v/>
      </c>
      <c r="X161" s="6" t="n"/>
    </row>
    <row r="162" ht="17" customHeight="1">
      <c r="A162" s="5">
        <f>IF($D162="","",ROW()-4)</f>
        <v/>
      </c>
      <c r="B162" s="6" t="n"/>
      <c r="C162" s="5" t="n"/>
      <c r="D162" s="6" t="n"/>
      <c r="E162" s="6" t="n"/>
      <c r="F162" s="7" t="n"/>
      <c r="G162" s="5" t="n"/>
      <c r="H162" s="5" t="n"/>
      <c r="I162" s="7">
        <f>IF(OR($F162="",$G162="",$H162=""),"",ROUND($F162/($G162*$H162),0))</f>
        <v/>
      </c>
      <c r="J162" s="5" t="n"/>
      <c r="K162" s="5" t="n"/>
      <c r="L162" s="5" t="n"/>
      <c r="M162" s="5" t="n"/>
      <c r="N162" s="5">
        <f>IF($D162="","",SUM($J162:$M162))</f>
        <v/>
      </c>
      <c r="O162" s="5" t="n"/>
      <c r="P162" s="5" t="n"/>
      <c r="Q162" s="5" t="n"/>
      <c r="R162" s="5" t="n"/>
      <c r="S162" s="5" t="n"/>
      <c r="T162" s="5">
        <f>IF(COUNT($O162:$S162)=0,"",SUM($O162:$S162))</f>
        <v/>
      </c>
      <c r="U162" s="5" t="n"/>
      <c r="V162" s="7">
        <f>IF(OR($I162="",$T162=""),"",ROUND($I162*($O162*1.5+$P162*2.1+$Q162*2+$R162*3+$S162*3.9),0))</f>
        <v/>
      </c>
      <c r="W162" s="6">
        <f>IF($T162="","",IF($U162&gt;200,"Vượt trần 200 giờ/năm",IF($T162&gt;40,"Vượt trần 40 giờ/tháng",IF($U162&gt;160,"Sắp chạm trần năm",IF($T162&gt;32,"Sắp chạm trần tháng","")))))</f>
        <v/>
      </c>
      <c r="X162" s="6" t="n"/>
    </row>
    <row r="163" ht="17" customHeight="1">
      <c r="A163" s="5">
        <f>IF($D163="","",ROW()-4)</f>
        <v/>
      </c>
      <c r="B163" s="6" t="n"/>
      <c r="C163" s="5" t="n"/>
      <c r="D163" s="6" t="n"/>
      <c r="E163" s="6" t="n"/>
      <c r="F163" s="7" t="n"/>
      <c r="G163" s="5" t="n"/>
      <c r="H163" s="5" t="n"/>
      <c r="I163" s="7">
        <f>IF(OR($F163="",$G163="",$H163=""),"",ROUND($F163/($G163*$H163),0))</f>
        <v/>
      </c>
      <c r="J163" s="5" t="n"/>
      <c r="K163" s="5" t="n"/>
      <c r="L163" s="5" t="n"/>
      <c r="M163" s="5" t="n"/>
      <c r="N163" s="5">
        <f>IF($D163="","",SUM($J163:$M163))</f>
        <v/>
      </c>
      <c r="O163" s="5" t="n"/>
      <c r="P163" s="5" t="n"/>
      <c r="Q163" s="5" t="n"/>
      <c r="R163" s="5" t="n"/>
      <c r="S163" s="5" t="n"/>
      <c r="T163" s="5">
        <f>IF(COUNT($O163:$S163)=0,"",SUM($O163:$S163))</f>
        <v/>
      </c>
      <c r="U163" s="5" t="n"/>
      <c r="V163" s="7">
        <f>IF(OR($I163="",$T163=""),"",ROUND($I163*($O163*1.5+$P163*2.1+$Q163*2+$R163*3+$S163*3.9),0))</f>
        <v/>
      </c>
      <c r="W163" s="6">
        <f>IF($T163="","",IF($U163&gt;200,"Vượt trần 200 giờ/năm",IF($T163&gt;40,"Vượt trần 40 giờ/tháng",IF($U163&gt;160,"Sắp chạm trần năm",IF($T163&gt;32,"Sắp chạm trần tháng","")))))</f>
        <v/>
      </c>
      <c r="X163" s="6" t="n"/>
    </row>
    <row r="164" ht="17" customHeight="1">
      <c r="A164" s="5">
        <f>IF($D164="","",ROW()-4)</f>
        <v/>
      </c>
      <c r="B164" s="6" t="n"/>
      <c r="C164" s="5" t="n"/>
      <c r="D164" s="6" t="n"/>
      <c r="E164" s="6" t="n"/>
      <c r="F164" s="7" t="n"/>
      <c r="G164" s="5" t="n"/>
      <c r="H164" s="5" t="n"/>
      <c r="I164" s="7">
        <f>IF(OR($F164="",$G164="",$H164=""),"",ROUND($F164/($G164*$H164),0))</f>
        <v/>
      </c>
      <c r="J164" s="5" t="n"/>
      <c r="K164" s="5" t="n"/>
      <c r="L164" s="5" t="n"/>
      <c r="M164" s="5" t="n"/>
      <c r="N164" s="5">
        <f>IF($D164="","",SUM($J164:$M164))</f>
        <v/>
      </c>
      <c r="O164" s="5" t="n"/>
      <c r="P164" s="5" t="n"/>
      <c r="Q164" s="5" t="n"/>
      <c r="R164" s="5" t="n"/>
      <c r="S164" s="5" t="n"/>
      <c r="T164" s="5">
        <f>IF(COUNT($O164:$S164)=0,"",SUM($O164:$S164))</f>
        <v/>
      </c>
      <c r="U164" s="5" t="n"/>
      <c r="V164" s="7">
        <f>IF(OR($I164="",$T164=""),"",ROUND($I164*($O164*1.5+$P164*2.1+$Q164*2+$R164*3+$S164*3.9),0))</f>
        <v/>
      </c>
      <c r="W164" s="6">
        <f>IF($T164="","",IF($U164&gt;200,"Vượt trần 200 giờ/năm",IF($T164&gt;40,"Vượt trần 40 giờ/tháng",IF($U164&gt;160,"Sắp chạm trần năm",IF($T164&gt;32,"Sắp chạm trần tháng","")))))</f>
        <v/>
      </c>
      <c r="X164" s="6" t="n"/>
    </row>
    <row r="165" ht="17" customHeight="1">
      <c r="A165" s="5">
        <f>IF($D165="","",ROW()-4)</f>
        <v/>
      </c>
      <c r="B165" s="6" t="n"/>
      <c r="C165" s="5" t="n"/>
      <c r="D165" s="6" t="n"/>
      <c r="E165" s="6" t="n"/>
      <c r="F165" s="7" t="n"/>
      <c r="G165" s="5" t="n"/>
      <c r="H165" s="5" t="n"/>
      <c r="I165" s="7">
        <f>IF(OR($F165="",$G165="",$H165=""),"",ROUND($F165/($G165*$H165),0))</f>
        <v/>
      </c>
      <c r="J165" s="5" t="n"/>
      <c r="K165" s="5" t="n"/>
      <c r="L165" s="5" t="n"/>
      <c r="M165" s="5" t="n"/>
      <c r="N165" s="5">
        <f>IF($D165="","",SUM($J165:$M165))</f>
        <v/>
      </c>
      <c r="O165" s="5" t="n"/>
      <c r="P165" s="5" t="n"/>
      <c r="Q165" s="5" t="n"/>
      <c r="R165" s="5" t="n"/>
      <c r="S165" s="5" t="n"/>
      <c r="T165" s="5">
        <f>IF(COUNT($O165:$S165)=0,"",SUM($O165:$S165))</f>
        <v/>
      </c>
      <c r="U165" s="5" t="n"/>
      <c r="V165" s="7">
        <f>IF(OR($I165="",$T165=""),"",ROUND($I165*($O165*1.5+$P165*2.1+$Q165*2+$R165*3+$S165*3.9),0))</f>
        <v/>
      </c>
      <c r="W165" s="6">
        <f>IF($T165="","",IF($U165&gt;200,"Vượt trần 200 giờ/năm",IF($T165&gt;40,"Vượt trần 40 giờ/tháng",IF($U165&gt;160,"Sắp chạm trần năm",IF($T165&gt;32,"Sắp chạm trần tháng","")))))</f>
        <v/>
      </c>
      <c r="X165" s="6" t="n"/>
    </row>
    <row r="166" ht="17" customHeight="1">
      <c r="A166" s="5">
        <f>IF($D166="","",ROW()-4)</f>
        <v/>
      </c>
      <c r="B166" s="6" t="n"/>
      <c r="C166" s="5" t="n"/>
      <c r="D166" s="6" t="n"/>
      <c r="E166" s="6" t="n"/>
      <c r="F166" s="7" t="n"/>
      <c r="G166" s="5" t="n"/>
      <c r="H166" s="5" t="n"/>
      <c r="I166" s="7">
        <f>IF(OR($F166="",$G166="",$H166=""),"",ROUND($F166/($G166*$H166),0))</f>
        <v/>
      </c>
      <c r="J166" s="5" t="n"/>
      <c r="K166" s="5" t="n"/>
      <c r="L166" s="5" t="n"/>
      <c r="M166" s="5" t="n"/>
      <c r="N166" s="5">
        <f>IF($D166="","",SUM($J166:$M166))</f>
        <v/>
      </c>
      <c r="O166" s="5" t="n"/>
      <c r="P166" s="5" t="n"/>
      <c r="Q166" s="5" t="n"/>
      <c r="R166" s="5" t="n"/>
      <c r="S166" s="5" t="n"/>
      <c r="T166" s="5">
        <f>IF(COUNT($O166:$S166)=0,"",SUM($O166:$S166))</f>
        <v/>
      </c>
      <c r="U166" s="5" t="n"/>
      <c r="V166" s="7">
        <f>IF(OR($I166="",$T166=""),"",ROUND($I166*($O166*1.5+$P166*2.1+$Q166*2+$R166*3+$S166*3.9),0))</f>
        <v/>
      </c>
      <c r="W166" s="6">
        <f>IF($T166="","",IF($U166&gt;200,"Vượt trần 200 giờ/năm",IF($T166&gt;40,"Vượt trần 40 giờ/tháng",IF($U166&gt;160,"Sắp chạm trần năm",IF($T166&gt;32,"Sắp chạm trần tháng","")))))</f>
        <v/>
      </c>
      <c r="X166" s="6" t="n"/>
    </row>
    <row r="167" ht="17" customHeight="1">
      <c r="A167" s="5">
        <f>IF($D167="","",ROW()-4)</f>
        <v/>
      </c>
      <c r="B167" s="6" t="n"/>
      <c r="C167" s="5" t="n"/>
      <c r="D167" s="6" t="n"/>
      <c r="E167" s="6" t="n"/>
      <c r="F167" s="7" t="n"/>
      <c r="G167" s="5" t="n"/>
      <c r="H167" s="5" t="n"/>
      <c r="I167" s="7">
        <f>IF(OR($F167="",$G167="",$H167=""),"",ROUND($F167/($G167*$H167),0))</f>
        <v/>
      </c>
      <c r="J167" s="5" t="n"/>
      <c r="K167" s="5" t="n"/>
      <c r="L167" s="5" t="n"/>
      <c r="M167" s="5" t="n"/>
      <c r="N167" s="5">
        <f>IF($D167="","",SUM($J167:$M167))</f>
        <v/>
      </c>
      <c r="O167" s="5" t="n"/>
      <c r="P167" s="5" t="n"/>
      <c r="Q167" s="5" t="n"/>
      <c r="R167" s="5" t="n"/>
      <c r="S167" s="5" t="n"/>
      <c r="T167" s="5">
        <f>IF(COUNT($O167:$S167)=0,"",SUM($O167:$S167))</f>
        <v/>
      </c>
      <c r="U167" s="5" t="n"/>
      <c r="V167" s="7">
        <f>IF(OR($I167="",$T167=""),"",ROUND($I167*($O167*1.5+$P167*2.1+$Q167*2+$R167*3+$S167*3.9),0))</f>
        <v/>
      </c>
      <c r="W167" s="6">
        <f>IF($T167="","",IF($U167&gt;200,"Vượt trần 200 giờ/năm",IF($T167&gt;40,"Vượt trần 40 giờ/tháng",IF($U167&gt;160,"Sắp chạm trần năm",IF($T167&gt;32,"Sắp chạm trần tháng","")))))</f>
        <v/>
      </c>
      <c r="X167" s="6" t="n"/>
    </row>
    <row r="168" ht="17" customHeight="1">
      <c r="A168" s="5">
        <f>IF($D168="","",ROW()-4)</f>
        <v/>
      </c>
      <c r="B168" s="6" t="n"/>
      <c r="C168" s="5" t="n"/>
      <c r="D168" s="6" t="n"/>
      <c r="E168" s="6" t="n"/>
      <c r="F168" s="7" t="n"/>
      <c r="G168" s="5" t="n"/>
      <c r="H168" s="5" t="n"/>
      <c r="I168" s="7">
        <f>IF(OR($F168="",$G168="",$H168=""),"",ROUND($F168/($G168*$H168),0))</f>
        <v/>
      </c>
      <c r="J168" s="5" t="n"/>
      <c r="K168" s="5" t="n"/>
      <c r="L168" s="5" t="n"/>
      <c r="M168" s="5" t="n"/>
      <c r="N168" s="5">
        <f>IF($D168="","",SUM($J168:$M168))</f>
        <v/>
      </c>
      <c r="O168" s="5" t="n"/>
      <c r="P168" s="5" t="n"/>
      <c r="Q168" s="5" t="n"/>
      <c r="R168" s="5" t="n"/>
      <c r="S168" s="5" t="n"/>
      <c r="T168" s="5">
        <f>IF(COUNT($O168:$S168)=0,"",SUM($O168:$S168))</f>
        <v/>
      </c>
      <c r="U168" s="5" t="n"/>
      <c r="V168" s="7">
        <f>IF(OR($I168="",$T168=""),"",ROUND($I168*($O168*1.5+$P168*2.1+$Q168*2+$R168*3+$S168*3.9),0))</f>
        <v/>
      </c>
      <c r="W168" s="6">
        <f>IF($T168="","",IF($U168&gt;200,"Vượt trần 200 giờ/năm",IF($T168&gt;40,"Vượt trần 40 giờ/tháng",IF($U168&gt;160,"Sắp chạm trần năm",IF($T168&gt;32,"Sắp chạm trần tháng","")))))</f>
        <v/>
      </c>
      <c r="X168" s="6" t="n"/>
    </row>
    <row r="169" ht="17" customHeight="1">
      <c r="A169" s="5">
        <f>IF($D169="","",ROW()-4)</f>
        <v/>
      </c>
      <c r="B169" s="6" t="n"/>
      <c r="C169" s="5" t="n"/>
      <c r="D169" s="6" t="n"/>
      <c r="E169" s="6" t="n"/>
      <c r="F169" s="7" t="n"/>
      <c r="G169" s="5" t="n"/>
      <c r="H169" s="5" t="n"/>
      <c r="I169" s="7">
        <f>IF(OR($F169="",$G169="",$H169=""),"",ROUND($F169/($G169*$H169),0))</f>
        <v/>
      </c>
      <c r="J169" s="5" t="n"/>
      <c r="K169" s="5" t="n"/>
      <c r="L169" s="5" t="n"/>
      <c r="M169" s="5" t="n"/>
      <c r="N169" s="5">
        <f>IF($D169="","",SUM($J169:$M169))</f>
        <v/>
      </c>
      <c r="O169" s="5" t="n"/>
      <c r="P169" s="5" t="n"/>
      <c r="Q169" s="5" t="n"/>
      <c r="R169" s="5" t="n"/>
      <c r="S169" s="5" t="n"/>
      <c r="T169" s="5">
        <f>IF(COUNT($O169:$S169)=0,"",SUM($O169:$S169))</f>
        <v/>
      </c>
      <c r="U169" s="5" t="n"/>
      <c r="V169" s="7">
        <f>IF(OR($I169="",$T169=""),"",ROUND($I169*($O169*1.5+$P169*2.1+$Q169*2+$R169*3+$S169*3.9),0))</f>
        <v/>
      </c>
      <c r="W169" s="6">
        <f>IF($T169="","",IF($U169&gt;200,"Vượt trần 200 giờ/năm",IF($T169&gt;40,"Vượt trần 40 giờ/tháng",IF($U169&gt;160,"Sắp chạm trần năm",IF($T169&gt;32,"Sắp chạm trần tháng","")))))</f>
        <v/>
      </c>
      <c r="X169" s="6" t="n"/>
    </row>
    <row r="170" ht="17" customHeight="1">
      <c r="A170" s="5">
        <f>IF($D170="","",ROW()-4)</f>
        <v/>
      </c>
      <c r="B170" s="6" t="n"/>
      <c r="C170" s="5" t="n"/>
      <c r="D170" s="6" t="n"/>
      <c r="E170" s="6" t="n"/>
      <c r="F170" s="7" t="n"/>
      <c r="G170" s="5" t="n"/>
      <c r="H170" s="5" t="n"/>
      <c r="I170" s="7">
        <f>IF(OR($F170="",$G170="",$H170=""),"",ROUND($F170/($G170*$H170),0))</f>
        <v/>
      </c>
      <c r="J170" s="5" t="n"/>
      <c r="K170" s="5" t="n"/>
      <c r="L170" s="5" t="n"/>
      <c r="M170" s="5" t="n"/>
      <c r="N170" s="5">
        <f>IF($D170="","",SUM($J170:$M170))</f>
        <v/>
      </c>
      <c r="O170" s="5" t="n"/>
      <c r="P170" s="5" t="n"/>
      <c r="Q170" s="5" t="n"/>
      <c r="R170" s="5" t="n"/>
      <c r="S170" s="5" t="n"/>
      <c r="T170" s="5">
        <f>IF(COUNT($O170:$S170)=0,"",SUM($O170:$S170))</f>
        <v/>
      </c>
      <c r="U170" s="5" t="n"/>
      <c r="V170" s="7">
        <f>IF(OR($I170="",$T170=""),"",ROUND($I170*($O170*1.5+$P170*2.1+$Q170*2+$R170*3+$S170*3.9),0))</f>
        <v/>
      </c>
      <c r="W170" s="6">
        <f>IF($T170="","",IF($U170&gt;200,"Vượt trần 200 giờ/năm",IF($T170&gt;40,"Vượt trần 40 giờ/tháng",IF($U170&gt;160,"Sắp chạm trần năm",IF($T170&gt;32,"Sắp chạm trần tháng","")))))</f>
        <v/>
      </c>
      <c r="X170" s="6" t="n"/>
    </row>
    <row r="171" ht="17" customHeight="1">
      <c r="A171" s="5">
        <f>IF($D171="","",ROW()-4)</f>
        <v/>
      </c>
      <c r="B171" s="6" t="n"/>
      <c r="C171" s="5" t="n"/>
      <c r="D171" s="6" t="n"/>
      <c r="E171" s="6" t="n"/>
      <c r="F171" s="7" t="n"/>
      <c r="G171" s="5" t="n"/>
      <c r="H171" s="5" t="n"/>
      <c r="I171" s="7">
        <f>IF(OR($F171="",$G171="",$H171=""),"",ROUND($F171/($G171*$H171),0))</f>
        <v/>
      </c>
      <c r="J171" s="5" t="n"/>
      <c r="K171" s="5" t="n"/>
      <c r="L171" s="5" t="n"/>
      <c r="M171" s="5" t="n"/>
      <c r="N171" s="5">
        <f>IF($D171="","",SUM($J171:$M171))</f>
        <v/>
      </c>
      <c r="O171" s="5" t="n"/>
      <c r="P171" s="5" t="n"/>
      <c r="Q171" s="5" t="n"/>
      <c r="R171" s="5" t="n"/>
      <c r="S171" s="5" t="n"/>
      <c r="T171" s="5">
        <f>IF(COUNT($O171:$S171)=0,"",SUM($O171:$S171))</f>
        <v/>
      </c>
      <c r="U171" s="5" t="n"/>
      <c r="V171" s="7">
        <f>IF(OR($I171="",$T171=""),"",ROUND($I171*($O171*1.5+$P171*2.1+$Q171*2+$R171*3+$S171*3.9),0))</f>
        <v/>
      </c>
      <c r="W171" s="6">
        <f>IF($T171="","",IF($U171&gt;200,"Vượt trần 200 giờ/năm",IF($T171&gt;40,"Vượt trần 40 giờ/tháng",IF($U171&gt;160,"Sắp chạm trần năm",IF($T171&gt;32,"Sắp chạm trần tháng","")))))</f>
        <v/>
      </c>
      <c r="X171" s="6" t="n"/>
    </row>
    <row r="172" ht="17" customHeight="1">
      <c r="A172" s="5">
        <f>IF($D172="","",ROW()-4)</f>
        <v/>
      </c>
      <c r="B172" s="6" t="n"/>
      <c r="C172" s="5" t="n"/>
      <c r="D172" s="6" t="n"/>
      <c r="E172" s="6" t="n"/>
      <c r="F172" s="7" t="n"/>
      <c r="G172" s="5" t="n"/>
      <c r="H172" s="5" t="n"/>
      <c r="I172" s="7">
        <f>IF(OR($F172="",$G172="",$H172=""),"",ROUND($F172/($G172*$H172),0))</f>
        <v/>
      </c>
      <c r="J172" s="5" t="n"/>
      <c r="K172" s="5" t="n"/>
      <c r="L172" s="5" t="n"/>
      <c r="M172" s="5" t="n"/>
      <c r="N172" s="5">
        <f>IF($D172="","",SUM($J172:$M172))</f>
        <v/>
      </c>
      <c r="O172" s="5" t="n"/>
      <c r="P172" s="5" t="n"/>
      <c r="Q172" s="5" t="n"/>
      <c r="R172" s="5" t="n"/>
      <c r="S172" s="5" t="n"/>
      <c r="T172" s="5">
        <f>IF(COUNT($O172:$S172)=0,"",SUM($O172:$S172))</f>
        <v/>
      </c>
      <c r="U172" s="5" t="n"/>
      <c r="V172" s="7">
        <f>IF(OR($I172="",$T172=""),"",ROUND($I172*($O172*1.5+$P172*2.1+$Q172*2+$R172*3+$S172*3.9),0))</f>
        <v/>
      </c>
      <c r="W172" s="6">
        <f>IF($T172="","",IF($U172&gt;200,"Vượt trần 200 giờ/năm",IF($T172&gt;40,"Vượt trần 40 giờ/tháng",IF($U172&gt;160,"Sắp chạm trần năm",IF($T172&gt;32,"Sắp chạm trần tháng","")))))</f>
        <v/>
      </c>
      <c r="X172" s="6" t="n"/>
    </row>
    <row r="173" ht="17" customHeight="1">
      <c r="A173" s="5">
        <f>IF($D173="","",ROW()-4)</f>
        <v/>
      </c>
      <c r="B173" s="6" t="n"/>
      <c r="C173" s="5" t="n"/>
      <c r="D173" s="6" t="n"/>
      <c r="E173" s="6" t="n"/>
      <c r="F173" s="7" t="n"/>
      <c r="G173" s="5" t="n"/>
      <c r="H173" s="5" t="n"/>
      <c r="I173" s="7">
        <f>IF(OR($F173="",$G173="",$H173=""),"",ROUND($F173/($G173*$H173),0))</f>
        <v/>
      </c>
      <c r="J173" s="5" t="n"/>
      <c r="K173" s="5" t="n"/>
      <c r="L173" s="5" t="n"/>
      <c r="M173" s="5" t="n"/>
      <c r="N173" s="5">
        <f>IF($D173="","",SUM($J173:$M173))</f>
        <v/>
      </c>
      <c r="O173" s="5" t="n"/>
      <c r="P173" s="5" t="n"/>
      <c r="Q173" s="5" t="n"/>
      <c r="R173" s="5" t="n"/>
      <c r="S173" s="5" t="n"/>
      <c r="T173" s="5">
        <f>IF(COUNT($O173:$S173)=0,"",SUM($O173:$S173))</f>
        <v/>
      </c>
      <c r="U173" s="5" t="n"/>
      <c r="V173" s="7">
        <f>IF(OR($I173="",$T173=""),"",ROUND($I173*($O173*1.5+$P173*2.1+$Q173*2+$R173*3+$S173*3.9),0))</f>
        <v/>
      </c>
      <c r="W173" s="6">
        <f>IF($T173="","",IF($U173&gt;200,"Vượt trần 200 giờ/năm",IF($T173&gt;40,"Vượt trần 40 giờ/tháng",IF($U173&gt;160,"Sắp chạm trần năm",IF($T173&gt;32,"Sắp chạm trần tháng","")))))</f>
        <v/>
      </c>
      <c r="X173" s="6" t="n"/>
    </row>
    <row r="174" ht="17" customHeight="1">
      <c r="A174" s="5">
        <f>IF($D174="","",ROW()-4)</f>
        <v/>
      </c>
      <c r="B174" s="6" t="n"/>
      <c r="C174" s="5" t="n"/>
      <c r="D174" s="6" t="n"/>
      <c r="E174" s="6" t="n"/>
      <c r="F174" s="7" t="n"/>
      <c r="G174" s="5" t="n"/>
      <c r="H174" s="5" t="n"/>
      <c r="I174" s="7">
        <f>IF(OR($F174="",$G174="",$H174=""),"",ROUND($F174/($G174*$H174),0))</f>
        <v/>
      </c>
      <c r="J174" s="5" t="n"/>
      <c r="K174" s="5" t="n"/>
      <c r="L174" s="5" t="n"/>
      <c r="M174" s="5" t="n"/>
      <c r="N174" s="5">
        <f>IF($D174="","",SUM($J174:$M174))</f>
        <v/>
      </c>
      <c r="O174" s="5" t="n"/>
      <c r="P174" s="5" t="n"/>
      <c r="Q174" s="5" t="n"/>
      <c r="R174" s="5" t="n"/>
      <c r="S174" s="5" t="n"/>
      <c r="T174" s="5">
        <f>IF(COUNT($O174:$S174)=0,"",SUM($O174:$S174))</f>
        <v/>
      </c>
      <c r="U174" s="5" t="n"/>
      <c r="V174" s="7">
        <f>IF(OR($I174="",$T174=""),"",ROUND($I174*($O174*1.5+$P174*2.1+$Q174*2+$R174*3+$S174*3.9),0))</f>
        <v/>
      </c>
      <c r="W174" s="6">
        <f>IF($T174="","",IF($U174&gt;200,"Vượt trần 200 giờ/năm",IF($T174&gt;40,"Vượt trần 40 giờ/tháng",IF($U174&gt;160,"Sắp chạm trần năm",IF($T174&gt;32,"Sắp chạm trần tháng","")))))</f>
        <v/>
      </c>
      <c r="X174" s="6" t="n"/>
    </row>
    <row r="175" ht="17" customHeight="1">
      <c r="A175" s="5">
        <f>IF($D175="","",ROW()-4)</f>
        <v/>
      </c>
      <c r="B175" s="6" t="n"/>
      <c r="C175" s="5" t="n"/>
      <c r="D175" s="6" t="n"/>
      <c r="E175" s="6" t="n"/>
      <c r="F175" s="7" t="n"/>
      <c r="G175" s="5" t="n"/>
      <c r="H175" s="5" t="n"/>
      <c r="I175" s="7">
        <f>IF(OR($F175="",$G175="",$H175=""),"",ROUND($F175/($G175*$H175),0))</f>
        <v/>
      </c>
      <c r="J175" s="5" t="n"/>
      <c r="K175" s="5" t="n"/>
      <c r="L175" s="5" t="n"/>
      <c r="M175" s="5" t="n"/>
      <c r="N175" s="5">
        <f>IF($D175="","",SUM($J175:$M175))</f>
        <v/>
      </c>
      <c r="O175" s="5" t="n"/>
      <c r="P175" s="5" t="n"/>
      <c r="Q175" s="5" t="n"/>
      <c r="R175" s="5" t="n"/>
      <c r="S175" s="5" t="n"/>
      <c r="T175" s="5">
        <f>IF(COUNT($O175:$S175)=0,"",SUM($O175:$S175))</f>
        <v/>
      </c>
      <c r="U175" s="5" t="n"/>
      <c r="V175" s="7">
        <f>IF(OR($I175="",$T175=""),"",ROUND($I175*($O175*1.5+$P175*2.1+$Q175*2+$R175*3+$S175*3.9),0))</f>
        <v/>
      </c>
      <c r="W175" s="6">
        <f>IF($T175="","",IF($U175&gt;200,"Vượt trần 200 giờ/năm",IF($T175&gt;40,"Vượt trần 40 giờ/tháng",IF($U175&gt;160,"Sắp chạm trần năm",IF($T175&gt;32,"Sắp chạm trần tháng","")))))</f>
        <v/>
      </c>
      <c r="X175" s="6" t="n"/>
    </row>
    <row r="176" ht="17" customHeight="1">
      <c r="A176" s="5">
        <f>IF($D176="","",ROW()-4)</f>
        <v/>
      </c>
      <c r="B176" s="6" t="n"/>
      <c r="C176" s="5" t="n"/>
      <c r="D176" s="6" t="n"/>
      <c r="E176" s="6" t="n"/>
      <c r="F176" s="7" t="n"/>
      <c r="G176" s="5" t="n"/>
      <c r="H176" s="5" t="n"/>
      <c r="I176" s="7">
        <f>IF(OR($F176="",$G176="",$H176=""),"",ROUND($F176/($G176*$H176),0))</f>
        <v/>
      </c>
      <c r="J176" s="5" t="n"/>
      <c r="K176" s="5" t="n"/>
      <c r="L176" s="5" t="n"/>
      <c r="M176" s="5" t="n"/>
      <c r="N176" s="5">
        <f>IF($D176="","",SUM($J176:$M176))</f>
        <v/>
      </c>
      <c r="O176" s="5" t="n"/>
      <c r="P176" s="5" t="n"/>
      <c r="Q176" s="5" t="n"/>
      <c r="R176" s="5" t="n"/>
      <c r="S176" s="5" t="n"/>
      <c r="T176" s="5">
        <f>IF(COUNT($O176:$S176)=0,"",SUM($O176:$S176))</f>
        <v/>
      </c>
      <c r="U176" s="5" t="n"/>
      <c r="V176" s="7">
        <f>IF(OR($I176="",$T176=""),"",ROUND($I176*($O176*1.5+$P176*2.1+$Q176*2+$R176*3+$S176*3.9),0))</f>
        <v/>
      </c>
      <c r="W176" s="6">
        <f>IF($T176="","",IF($U176&gt;200,"Vượt trần 200 giờ/năm",IF($T176&gt;40,"Vượt trần 40 giờ/tháng",IF($U176&gt;160,"Sắp chạm trần năm",IF($T176&gt;32,"Sắp chạm trần tháng","")))))</f>
        <v/>
      </c>
      <c r="X176" s="6" t="n"/>
    </row>
    <row r="177" ht="17" customHeight="1">
      <c r="A177" s="5">
        <f>IF($D177="","",ROW()-4)</f>
        <v/>
      </c>
      <c r="B177" s="6" t="n"/>
      <c r="C177" s="5" t="n"/>
      <c r="D177" s="6" t="n"/>
      <c r="E177" s="6" t="n"/>
      <c r="F177" s="7" t="n"/>
      <c r="G177" s="5" t="n"/>
      <c r="H177" s="5" t="n"/>
      <c r="I177" s="7">
        <f>IF(OR($F177="",$G177="",$H177=""),"",ROUND($F177/($G177*$H177),0))</f>
        <v/>
      </c>
      <c r="J177" s="5" t="n"/>
      <c r="K177" s="5" t="n"/>
      <c r="L177" s="5" t="n"/>
      <c r="M177" s="5" t="n"/>
      <c r="N177" s="5">
        <f>IF($D177="","",SUM($J177:$M177))</f>
        <v/>
      </c>
      <c r="O177" s="5" t="n"/>
      <c r="P177" s="5" t="n"/>
      <c r="Q177" s="5" t="n"/>
      <c r="R177" s="5" t="n"/>
      <c r="S177" s="5" t="n"/>
      <c r="T177" s="5">
        <f>IF(COUNT($O177:$S177)=0,"",SUM($O177:$S177))</f>
        <v/>
      </c>
      <c r="U177" s="5" t="n"/>
      <c r="V177" s="7">
        <f>IF(OR($I177="",$T177=""),"",ROUND($I177*($O177*1.5+$P177*2.1+$Q177*2+$R177*3+$S177*3.9),0))</f>
        <v/>
      </c>
      <c r="W177" s="6">
        <f>IF($T177="","",IF($U177&gt;200,"Vượt trần 200 giờ/năm",IF($T177&gt;40,"Vượt trần 40 giờ/tháng",IF($U177&gt;160,"Sắp chạm trần năm",IF($T177&gt;32,"Sắp chạm trần tháng","")))))</f>
        <v/>
      </c>
      <c r="X177" s="6" t="n"/>
    </row>
    <row r="178" ht="17" customHeight="1">
      <c r="A178" s="5">
        <f>IF($D178="","",ROW()-4)</f>
        <v/>
      </c>
      <c r="B178" s="6" t="n"/>
      <c r="C178" s="5" t="n"/>
      <c r="D178" s="6" t="n"/>
      <c r="E178" s="6" t="n"/>
      <c r="F178" s="7" t="n"/>
      <c r="G178" s="5" t="n"/>
      <c r="H178" s="5" t="n"/>
      <c r="I178" s="7">
        <f>IF(OR($F178="",$G178="",$H178=""),"",ROUND($F178/($G178*$H178),0))</f>
        <v/>
      </c>
      <c r="J178" s="5" t="n"/>
      <c r="K178" s="5" t="n"/>
      <c r="L178" s="5" t="n"/>
      <c r="M178" s="5" t="n"/>
      <c r="N178" s="5">
        <f>IF($D178="","",SUM($J178:$M178))</f>
        <v/>
      </c>
      <c r="O178" s="5" t="n"/>
      <c r="P178" s="5" t="n"/>
      <c r="Q178" s="5" t="n"/>
      <c r="R178" s="5" t="n"/>
      <c r="S178" s="5" t="n"/>
      <c r="T178" s="5">
        <f>IF(COUNT($O178:$S178)=0,"",SUM($O178:$S178))</f>
        <v/>
      </c>
      <c r="U178" s="5" t="n"/>
      <c r="V178" s="7">
        <f>IF(OR($I178="",$T178=""),"",ROUND($I178*($O178*1.5+$P178*2.1+$Q178*2+$R178*3+$S178*3.9),0))</f>
        <v/>
      </c>
      <c r="W178" s="6">
        <f>IF($T178="","",IF($U178&gt;200,"Vượt trần 200 giờ/năm",IF($T178&gt;40,"Vượt trần 40 giờ/tháng",IF($U178&gt;160,"Sắp chạm trần năm",IF($T178&gt;32,"Sắp chạm trần tháng","")))))</f>
        <v/>
      </c>
      <c r="X178" s="6" t="n"/>
    </row>
    <row r="179" ht="17" customHeight="1">
      <c r="A179" s="5">
        <f>IF($D179="","",ROW()-4)</f>
        <v/>
      </c>
      <c r="B179" s="6" t="n"/>
      <c r="C179" s="5" t="n"/>
      <c r="D179" s="6" t="n"/>
      <c r="E179" s="6" t="n"/>
      <c r="F179" s="7" t="n"/>
      <c r="G179" s="5" t="n"/>
      <c r="H179" s="5" t="n"/>
      <c r="I179" s="7">
        <f>IF(OR($F179="",$G179="",$H179=""),"",ROUND($F179/($G179*$H179),0))</f>
        <v/>
      </c>
      <c r="J179" s="5" t="n"/>
      <c r="K179" s="5" t="n"/>
      <c r="L179" s="5" t="n"/>
      <c r="M179" s="5" t="n"/>
      <c r="N179" s="5">
        <f>IF($D179="","",SUM($J179:$M179))</f>
        <v/>
      </c>
      <c r="O179" s="5" t="n"/>
      <c r="P179" s="5" t="n"/>
      <c r="Q179" s="5" t="n"/>
      <c r="R179" s="5" t="n"/>
      <c r="S179" s="5" t="n"/>
      <c r="T179" s="5">
        <f>IF(COUNT($O179:$S179)=0,"",SUM($O179:$S179))</f>
        <v/>
      </c>
      <c r="U179" s="5" t="n"/>
      <c r="V179" s="7">
        <f>IF(OR($I179="",$T179=""),"",ROUND($I179*($O179*1.5+$P179*2.1+$Q179*2+$R179*3+$S179*3.9),0))</f>
        <v/>
      </c>
      <c r="W179" s="6">
        <f>IF($T179="","",IF($U179&gt;200,"Vượt trần 200 giờ/năm",IF($T179&gt;40,"Vượt trần 40 giờ/tháng",IF($U179&gt;160,"Sắp chạm trần năm",IF($T179&gt;32,"Sắp chạm trần tháng","")))))</f>
        <v/>
      </c>
      <c r="X179" s="6" t="n"/>
    </row>
    <row r="180" ht="17" customHeight="1">
      <c r="A180" s="5">
        <f>IF($D180="","",ROW()-4)</f>
        <v/>
      </c>
      <c r="B180" s="6" t="n"/>
      <c r="C180" s="5" t="n"/>
      <c r="D180" s="6" t="n"/>
      <c r="E180" s="6" t="n"/>
      <c r="F180" s="7" t="n"/>
      <c r="G180" s="5" t="n"/>
      <c r="H180" s="5" t="n"/>
      <c r="I180" s="7">
        <f>IF(OR($F180="",$G180="",$H180=""),"",ROUND($F180/($G180*$H180),0))</f>
        <v/>
      </c>
      <c r="J180" s="5" t="n"/>
      <c r="K180" s="5" t="n"/>
      <c r="L180" s="5" t="n"/>
      <c r="M180" s="5" t="n"/>
      <c r="N180" s="5">
        <f>IF($D180="","",SUM($J180:$M180))</f>
        <v/>
      </c>
      <c r="O180" s="5" t="n"/>
      <c r="P180" s="5" t="n"/>
      <c r="Q180" s="5" t="n"/>
      <c r="R180" s="5" t="n"/>
      <c r="S180" s="5" t="n"/>
      <c r="T180" s="5">
        <f>IF(COUNT($O180:$S180)=0,"",SUM($O180:$S180))</f>
        <v/>
      </c>
      <c r="U180" s="5" t="n"/>
      <c r="V180" s="7">
        <f>IF(OR($I180="",$T180=""),"",ROUND($I180*($O180*1.5+$P180*2.1+$Q180*2+$R180*3+$S180*3.9),0))</f>
        <v/>
      </c>
      <c r="W180" s="6">
        <f>IF($T180="","",IF($U180&gt;200,"Vượt trần 200 giờ/năm",IF($T180&gt;40,"Vượt trần 40 giờ/tháng",IF($U180&gt;160,"Sắp chạm trần năm",IF($T180&gt;32,"Sắp chạm trần tháng","")))))</f>
        <v/>
      </c>
      <c r="X180" s="6" t="n"/>
    </row>
    <row r="181" ht="17" customHeight="1">
      <c r="A181" s="5">
        <f>IF($D181="","",ROW()-4)</f>
        <v/>
      </c>
      <c r="B181" s="6" t="n"/>
      <c r="C181" s="5" t="n"/>
      <c r="D181" s="6" t="n"/>
      <c r="E181" s="6" t="n"/>
      <c r="F181" s="7" t="n"/>
      <c r="G181" s="5" t="n"/>
      <c r="H181" s="5" t="n"/>
      <c r="I181" s="7">
        <f>IF(OR($F181="",$G181="",$H181=""),"",ROUND($F181/($G181*$H181),0))</f>
        <v/>
      </c>
      <c r="J181" s="5" t="n"/>
      <c r="K181" s="5" t="n"/>
      <c r="L181" s="5" t="n"/>
      <c r="M181" s="5" t="n"/>
      <c r="N181" s="5">
        <f>IF($D181="","",SUM($J181:$M181))</f>
        <v/>
      </c>
      <c r="O181" s="5" t="n"/>
      <c r="P181" s="5" t="n"/>
      <c r="Q181" s="5" t="n"/>
      <c r="R181" s="5" t="n"/>
      <c r="S181" s="5" t="n"/>
      <c r="T181" s="5">
        <f>IF(COUNT($O181:$S181)=0,"",SUM($O181:$S181))</f>
        <v/>
      </c>
      <c r="U181" s="5" t="n"/>
      <c r="V181" s="7">
        <f>IF(OR($I181="",$T181=""),"",ROUND($I181*($O181*1.5+$P181*2.1+$Q181*2+$R181*3+$S181*3.9),0))</f>
        <v/>
      </c>
      <c r="W181" s="6">
        <f>IF($T181="","",IF($U181&gt;200,"Vượt trần 200 giờ/năm",IF($T181&gt;40,"Vượt trần 40 giờ/tháng",IF($U181&gt;160,"Sắp chạm trần năm",IF($T181&gt;32,"Sắp chạm trần tháng","")))))</f>
        <v/>
      </c>
      <c r="X181" s="6" t="n"/>
    </row>
    <row r="182" ht="17" customHeight="1">
      <c r="A182" s="5">
        <f>IF($D182="","",ROW()-4)</f>
        <v/>
      </c>
      <c r="B182" s="6" t="n"/>
      <c r="C182" s="5" t="n"/>
      <c r="D182" s="6" t="n"/>
      <c r="E182" s="6" t="n"/>
      <c r="F182" s="7" t="n"/>
      <c r="G182" s="5" t="n"/>
      <c r="H182" s="5" t="n"/>
      <c r="I182" s="7">
        <f>IF(OR($F182="",$G182="",$H182=""),"",ROUND($F182/($G182*$H182),0))</f>
        <v/>
      </c>
      <c r="J182" s="5" t="n"/>
      <c r="K182" s="5" t="n"/>
      <c r="L182" s="5" t="n"/>
      <c r="M182" s="5" t="n"/>
      <c r="N182" s="5">
        <f>IF($D182="","",SUM($J182:$M182))</f>
        <v/>
      </c>
      <c r="O182" s="5" t="n"/>
      <c r="P182" s="5" t="n"/>
      <c r="Q182" s="5" t="n"/>
      <c r="R182" s="5" t="n"/>
      <c r="S182" s="5" t="n"/>
      <c r="T182" s="5">
        <f>IF(COUNT($O182:$S182)=0,"",SUM($O182:$S182))</f>
        <v/>
      </c>
      <c r="U182" s="5" t="n"/>
      <c r="V182" s="7">
        <f>IF(OR($I182="",$T182=""),"",ROUND($I182*($O182*1.5+$P182*2.1+$Q182*2+$R182*3+$S182*3.9),0))</f>
        <v/>
      </c>
      <c r="W182" s="6">
        <f>IF($T182="","",IF($U182&gt;200,"Vượt trần 200 giờ/năm",IF($T182&gt;40,"Vượt trần 40 giờ/tháng",IF($U182&gt;160,"Sắp chạm trần năm",IF($T182&gt;32,"Sắp chạm trần tháng","")))))</f>
        <v/>
      </c>
      <c r="X182" s="6" t="n"/>
    </row>
    <row r="183" ht="17" customHeight="1">
      <c r="A183" s="5">
        <f>IF($D183="","",ROW()-4)</f>
        <v/>
      </c>
      <c r="B183" s="6" t="n"/>
      <c r="C183" s="5" t="n"/>
      <c r="D183" s="6" t="n"/>
      <c r="E183" s="6" t="n"/>
      <c r="F183" s="7" t="n"/>
      <c r="G183" s="5" t="n"/>
      <c r="H183" s="5" t="n"/>
      <c r="I183" s="7">
        <f>IF(OR($F183="",$G183="",$H183=""),"",ROUND($F183/($G183*$H183),0))</f>
        <v/>
      </c>
      <c r="J183" s="5" t="n"/>
      <c r="K183" s="5" t="n"/>
      <c r="L183" s="5" t="n"/>
      <c r="M183" s="5" t="n"/>
      <c r="N183" s="5">
        <f>IF($D183="","",SUM($J183:$M183))</f>
        <v/>
      </c>
      <c r="O183" s="5" t="n"/>
      <c r="P183" s="5" t="n"/>
      <c r="Q183" s="5" t="n"/>
      <c r="R183" s="5" t="n"/>
      <c r="S183" s="5" t="n"/>
      <c r="T183" s="5">
        <f>IF(COUNT($O183:$S183)=0,"",SUM($O183:$S183))</f>
        <v/>
      </c>
      <c r="U183" s="5" t="n"/>
      <c r="V183" s="7">
        <f>IF(OR($I183="",$T183=""),"",ROUND($I183*($O183*1.5+$P183*2.1+$Q183*2+$R183*3+$S183*3.9),0))</f>
        <v/>
      </c>
      <c r="W183" s="6">
        <f>IF($T183="","",IF($U183&gt;200,"Vượt trần 200 giờ/năm",IF($T183&gt;40,"Vượt trần 40 giờ/tháng",IF($U183&gt;160,"Sắp chạm trần năm",IF($T183&gt;32,"Sắp chạm trần tháng","")))))</f>
        <v/>
      </c>
      <c r="X183" s="6" t="n"/>
    </row>
    <row r="184" ht="17" customHeight="1">
      <c r="A184" s="5">
        <f>IF($D184="","",ROW()-4)</f>
        <v/>
      </c>
      <c r="B184" s="6" t="n"/>
      <c r="C184" s="5" t="n"/>
      <c r="D184" s="6" t="n"/>
      <c r="E184" s="6" t="n"/>
      <c r="F184" s="7" t="n"/>
      <c r="G184" s="5" t="n"/>
      <c r="H184" s="5" t="n"/>
      <c r="I184" s="7">
        <f>IF(OR($F184="",$G184="",$H184=""),"",ROUND($F184/($G184*$H184),0))</f>
        <v/>
      </c>
      <c r="J184" s="5" t="n"/>
      <c r="K184" s="5" t="n"/>
      <c r="L184" s="5" t="n"/>
      <c r="M184" s="5" t="n"/>
      <c r="N184" s="5">
        <f>IF($D184="","",SUM($J184:$M184))</f>
        <v/>
      </c>
      <c r="O184" s="5" t="n"/>
      <c r="P184" s="5" t="n"/>
      <c r="Q184" s="5" t="n"/>
      <c r="R184" s="5" t="n"/>
      <c r="S184" s="5" t="n"/>
      <c r="T184" s="5">
        <f>IF(COUNT($O184:$S184)=0,"",SUM($O184:$S184))</f>
        <v/>
      </c>
      <c r="U184" s="5" t="n"/>
      <c r="V184" s="7">
        <f>IF(OR($I184="",$T184=""),"",ROUND($I184*($O184*1.5+$P184*2.1+$Q184*2+$R184*3+$S184*3.9),0))</f>
        <v/>
      </c>
      <c r="W184" s="6">
        <f>IF($T184="","",IF($U184&gt;200,"Vượt trần 200 giờ/năm",IF($T184&gt;40,"Vượt trần 40 giờ/tháng",IF($U184&gt;160,"Sắp chạm trần năm",IF($T184&gt;32,"Sắp chạm trần tháng","")))))</f>
        <v/>
      </c>
      <c r="X184" s="6" t="n"/>
    </row>
    <row r="185" ht="17" customHeight="1">
      <c r="A185" s="5">
        <f>IF($D185="","",ROW()-4)</f>
        <v/>
      </c>
      <c r="B185" s="6" t="n"/>
      <c r="C185" s="5" t="n"/>
      <c r="D185" s="6" t="n"/>
      <c r="E185" s="6" t="n"/>
      <c r="F185" s="7" t="n"/>
      <c r="G185" s="5" t="n"/>
      <c r="H185" s="5" t="n"/>
      <c r="I185" s="7">
        <f>IF(OR($F185="",$G185="",$H185=""),"",ROUND($F185/($G185*$H185),0))</f>
        <v/>
      </c>
      <c r="J185" s="5" t="n"/>
      <c r="K185" s="5" t="n"/>
      <c r="L185" s="5" t="n"/>
      <c r="M185" s="5" t="n"/>
      <c r="N185" s="5">
        <f>IF($D185="","",SUM($J185:$M185))</f>
        <v/>
      </c>
      <c r="O185" s="5" t="n"/>
      <c r="P185" s="5" t="n"/>
      <c r="Q185" s="5" t="n"/>
      <c r="R185" s="5" t="n"/>
      <c r="S185" s="5" t="n"/>
      <c r="T185" s="5">
        <f>IF(COUNT($O185:$S185)=0,"",SUM($O185:$S185))</f>
        <v/>
      </c>
      <c r="U185" s="5" t="n"/>
      <c r="V185" s="7">
        <f>IF(OR($I185="",$T185=""),"",ROUND($I185*($O185*1.5+$P185*2.1+$Q185*2+$R185*3+$S185*3.9),0))</f>
        <v/>
      </c>
      <c r="W185" s="6">
        <f>IF($T185="","",IF($U185&gt;200,"Vượt trần 200 giờ/năm",IF($T185&gt;40,"Vượt trần 40 giờ/tháng",IF($U185&gt;160,"Sắp chạm trần năm",IF($T185&gt;32,"Sắp chạm trần tháng","")))))</f>
        <v/>
      </c>
      <c r="X185" s="6" t="n"/>
    </row>
    <row r="186" ht="17" customHeight="1">
      <c r="A186" s="5">
        <f>IF($D186="","",ROW()-4)</f>
        <v/>
      </c>
      <c r="B186" s="6" t="n"/>
      <c r="C186" s="5" t="n"/>
      <c r="D186" s="6" t="n"/>
      <c r="E186" s="6" t="n"/>
      <c r="F186" s="7" t="n"/>
      <c r="G186" s="5" t="n"/>
      <c r="H186" s="5" t="n"/>
      <c r="I186" s="7">
        <f>IF(OR($F186="",$G186="",$H186=""),"",ROUND($F186/($G186*$H186),0))</f>
        <v/>
      </c>
      <c r="J186" s="5" t="n"/>
      <c r="K186" s="5" t="n"/>
      <c r="L186" s="5" t="n"/>
      <c r="M186" s="5" t="n"/>
      <c r="N186" s="5">
        <f>IF($D186="","",SUM($J186:$M186))</f>
        <v/>
      </c>
      <c r="O186" s="5" t="n"/>
      <c r="P186" s="5" t="n"/>
      <c r="Q186" s="5" t="n"/>
      <c r="R186" s="5" t="n"/>
      <c r="S186" s="5" t="n"/>
      <c r="T186" s="5">
        <f>IF(COUNT($O186:$S186)=0,"",SUM($O186:$S186))</f>
        <v/>
      </c>
      <c r="U186" s="5" t="n"/>
      <c r="V186" s="7">
        <f>IF(OR($I186="",$T186=""),"",ROUND($I186*($O186*1.5+$P186*2.1+$Q186*2+$R186*3+$S186*3.9),0))</f>
        <v/>
      </c>
      <c r="W186" s="6">
        <f>IF($T186="","",IF($U186&gt;200,"Vượt trần 200 giờ/năm",IF($T186&gt;40,"Vượt trần 40 giờ/tháng",IF($U186&gt;160,"Sắp chạm trần năm",IF($T186&gt;32,"Sắp chạm trần tháng","")))))</f>
        <v/>
      </c>
      <c r="X186" s="6" t="n"/>
    </row>
    <row r="187" ht="17" customHeight="1">
      <c r="A187" s="5">
        <f>IF($D187="","",ROW()-4)</f>
        <v/>
      </c>
      <c r="B187" s="6" t="n"/>
      <c r="C187" s="5" t="n"/>
      <c r="D187" s="6" t="n"/>
      <c r="E187" s="6" t="n"/>
      <c r="F187" s="7" t="n"/>
      <c r="G187" s="5" t="n"/>
      <c r="H187" s="5" t="n"/>
      <c r="I187" s="7">
        <f>IF(OR($F187="",$G187="",$H187=""),"",ROUND($F187/($G187*$H187),0))</f>
        <v/>
      </c>
      <c r="J187" s="5" t="n"/>
      <c r="K187" s="5" t="n"/>
      <c r="L187" s="5" t="n"/>
      <c r="M187" s="5" t="n"/>
      <c r="N187" s="5">
        <f>IF($D187="","",SUM($J187:$M187))</f>
        <v/>
      </c>
      <c r="O187" s="5" t="n"/>
      <c r="P187" s="5" t="n"/>
      <c r="Q187" s="5" t="n"/>
      <c r="R187" s="5" t="n"/>
      <c r="S187" s="5" t="n"/>
      <c r="T187" s="5">
        <f>IF(COUNT($O187:$S187)=0,"",SUM($O187:$S187))</f>
        <v/>
      </c>
      <c r="U187" s="5" t="n"/>
      <c r="V187" s="7">
        <f>IF(OR($I187="",$T187=""),"",ROUND($I187*($O187*1.5+$P187*2.1+$Q187*2+$R187*3+$S187*3.9),0))</f>
        <v/>
      </c>
      <c r="W187" s="6">
        <f>IF($T187="","",IF($U187&gt;200,"Vượt trần 200 giờ/năm",IF($T187&gt;40,"Vượt trần 40 giờ/tháng",IF($U187&gt;160,"Sắp chạm trần năm",IF($T187&gt;32,"Sắp chạm trần tháng","")))))</f>
        <v/>
      </c>
      <c r="X187" s="6" t="n"/>
    </row>
    <row r="188" ht="17" customHeight="1">
      <c r="A188" s="5">
        <f>IF($D188="","",ROW()-4)</f>
        <v/>
      </c>
      <c r="B188" s="6" t="n"/>
      <c r="C188" s="5" t="n"/>
      <c r="D188" s="6" t="n"/>
      <c r="E188" s="6" t="n"/>
      <c r="F188" s="7" t="n"/>
      <c r="G188" s="5" t="n"/>
      <c r="H188" s="5" t="n"/>
      <c r="I188" s="7">
        <f>IF(OR($F188="",$G188="",$H188=""),"",ROUND($F188/($G188*$H188),0))</f>
        <v/>
      </c>
      <c r="J188" s="5" t="n"/>
      <c r="K188" s="5" t="n"/>
      <c r="L188" s="5" t="n"/>
      <c r="M188" s="5" t="n"/>
      <c r="N188" s="5">
        <f>IF($D188="","",SUM($J188:$M188))</f>
        <v/>
      </c>
      <c r="O188" s="5" t="n"/>
      <c r="P188" s="5" t="n"/>
      <c r="Q188" s="5" t="n"/>
      <c r="R188" s="5" t="n"/>
      <c r="S188" s="5" t="n"/>
      <c r="T188" s="5">
        <f>IF(COUNT($O188:$S188)=0,"",SUM($O188:$S188))</f>
        <v/>
      </c>
      <c r="U188" s="5" t="n"/>
      <c r="V188" s="7">
        <f>IF(OR($I188="",$T188=""),"",ROUND($I188*($O188*1.5+$P188*2.1+$Q188*2+$R188*3+$S188*3.9),0))</f>
        <v/>
      </c>
      <c r="W188" s="6">
        <f>IF($T188="","",IF($U188&gt;200,"Vượt trần 200 giờ/năm",IF($T188&gt;40,"Vượt trần 40 giờ/tháng",IF($U188&gt;160,"Sắp chạm trần năm",IF($T188&gt;32,"Sắp chạm trần tháng","")))))</f>
        <v/>
      </c>
      <c r="X188" s="6" t="n"/>
    </row>
    <row r="189" ht="17" customHeight="1">
      <c r="A189" s="5">
        <f>IF($D189="","",ROW()-4)</f>
        <v/>
      </c>
      <c r="B189" s="6" t="n"/>
      <c r="C189" s="5" t="n"/>
      <c r="D189" s="6" t="n"/>
      <c r="E189" s="6" t="n"/>
      <c r="F189" s="7" t="n"/>
      <c r="G189" s="5" t="n"/>
      <c r="H189" s="5" t="n"/>
      <c r="I189" s="7">
        <f>IF(OR($F189="",$G189="",$H189=""),"",ROUND($F189/($G189*$H189),0))</f>
        <v/>
      </c>
      <c r="J189" s="5" t="n"/>
      <c r="K189" s="5" t="n"/>
      <c r="L189" s="5" t="n"/>
      <c r="M189" s="5" t="n"/>
      <c r="N189" s="5">
        <f>IF($D189="","",SUM($J189:$M189))</f>
        <v/>
      </c>
      <c r="O189" s="5" t="n"/>
      <c r="P189" s="5" t="n"/>
      <c r="Q189" s="5" t="n"/>
      <c r="R189" s="5" t="n"/>
      <c r="S189" s="5" t="n"/>
      <c r="T189" s="5">
        <f>IF(COUNT($O189:$S189)=0,"",SUM($O189:$S189))</f>
        <v/>
      </c>
      <c r="U189" s="5" t="n"/>
      <c r="V189" s="7">
        <f>IF(OR($I189="",$T189=""),"",ROUND($I189*($O189*1.5+$P189*2.1+$Q189*2+$R189*3+$S189*3.9),0))</f>
        <v/>
      </c>
      <c r="W189" s="6">
        <f>IF($T189="","",IF($U189&gt;200,"Vượt trần 200 giờ/năm",IF($T189&gt;40,"Vượt trần 40 giờ/tháng",IF($U189&gt;160,"Sắp chạm trần năm",IF($T189&gt;32,"Sắp chạm trần tháng","")))))</f>
        <v/>
      </c>
      <c r="X189" s="6" t="n"/>
    </row>
    <row r="190" ht="17" customHeight="1">
      <c r="A190" s="5">
        <f>IF($D190="","",ROW()-4)</f>
        <v/>
      </c>
      <c r="B190" s="6" t="n"/>
      <c r="C190" s="5" t="n"/>
      <c r="D190" s="6" t="n"/>
      <c r="E190" s="6" t="n"/>
      <c r="F190" s="7" t="n"/>
      <c r="G190" s="5" t="n"/>
      <c r="H190" s="5" t="n"/>
      <c r="I190" s="7">
        <f>IF(OR($F190="",$G190="",$H190=""),"",ROUND($F190/($G190*$H190),0))</f>
        <v/>
      </c>
      <c r="J190" s="5" t="n"/>
      <c r="K190" s="5" t="n"/>
      <c r="L190" s="5" t="n"/>
      <c r="M190" s="5" t="n"/>
      <c r="N190" s="5">
        <f>IF($D190="","",SUM($J190:$M190))</f>
        <v/>
      </c>
      <c r="O190" s="5" t="n"/>
      <c r="P190" s="5" t="n"/>
      <c r="Q190" s="5" t="n"/>
      <c r="R190" s="5" t="n"/>
      <c r="S190" s="5" t="n"/>
      <c r="T190" s="5">
        <f>IF(COUNT($O190:$S190)=0,"",SUM($O190:$S190))</f>
        <v/>
      </c>
      <c r="U190" s="5" t="n"/>
      <c r="V190" s="7">
        <f>IF(OR($I190="",$T190=""),"",ROUND($I190*($O190*1.5+$P190*2.1+$Q190*2+$R190*3+$S190*3.9),0))</f>
        <v/>
      </c>
      <c r="W190" s="6">
        <f>IF($T190="","",IF($U190&gt;200,"Vượt trần 200 giờ/năm",IF($T190&gt;40,"Vượt trần 40 giờ/tháng",IF($U190&gt;160,"Sắp chạm trần năm",IF($T190&gt;32,"Sắp chạm trần tháng","")))))</f>
        <v/>
      </c>
      <c r="X190" s="6" t="n"/>
    </row>
    <row r="191" ht="17" customHeight="1">
      <c r="A191" s="5">
        <f>IF($D191="","",ROW()-4)</f>
        <v/>
      </c>
      <c r="B191" s="6" t="n"/>
      <c r="C191" s="5" t="n"/>
      <c r="D191" s="6" t="n"/>
      <c r="E191" s="6" t="n"/>
      <c r="F191" s="7" t="n"/>
      <c r="G191" s="5" t="n"/>
      <c r="H191" s="5" t="n"/>
      <c r="I191" s="7">
        <f>IF(OR($F191="",$G191="",$H191=""),"",ROUND($F191/($G191*$H191),0))</f>
        <v/>
      </c>
      <c r="J191" s="5" t="n"/>
      <c r="K191" s="5" t="n"/>
      <c r="L191" s="5" t="n"/>
      <c r="M191" s="5" t="n"/>
      <c r="N191" s="5">
        <f>IF($D191="","",SUM($J191:$M191))</f>
        <v/>
      </c>
      <c r="O191" s="5" t="n"/>
      <c r="P191" s="5" t="n"/>
      <c r="Q191" s="5" t="n"/>
      <c r="R191" s="5" t="n"/>
      <c r="S191" s="5" t="n"/>
      <c r="T191" s="5">
        <f>IF(COUNT($O191:$S191)=0,"",SUM($O191:$S191))</f>
        <v/>
      </c>
      <c r="U191" s="5" t="n"/>
      <c r="V191" s="7">
        <f>IF(OR($I191="",$T191=""),"",ROUND($I191*($O191*1.5+$P191*2.1+$Q191*2+$R191*3+$S191*3.9),0))</f>
        <v/>
      </c>
      <c r="W191" s="6">
        <f>IF($T191="","",IF($U191&gt;200,"Vượt trần 200 giờ/năm",IF($T191&gt;40,"Vượt trần 40 giờ/tháng",IF($U191&gt;160,"Sắp chạm trần năm",IF($T191&gt;32,"Sắp chạm trần tháng","")))))</f>
        <v/>
      </c>
      <c r="X191" s="6" t="n"/>
    </row>
    <row r="192" ht="17" customHeight="1">
      <c r="A192" s="5">
        <f>IF($D192="","",ROW()-4)</f>
        <v/>
      </c>
      <c r="B192" s="6" t="n"/>
      <c r="C192" s="5" t="n"/>
      <c r="D192" s="6" t="n"/>
      <c r="E192" s="6" t="n"/>
      <c r="F192" s="7" t="n"/>
      <c r="G192" s="5" t="n"/>
      <c r="H192" s="5" t="n"/>
      <c r="I192" s="7">
        <f>IF(OR($F192="",$G192="",$H192=""),"",ROUND($F192/($G192*$H192),0))</f>
        <v/>
      </c>
      <c r="J192" s="5" t="n"/>
      <c r="K192" s="5" t="n"/>
      <c r="L192" s="5" t="n"/>
      <c r="M192" s="5" t="n"/>
      <c r="N192" s="5">
        <f>IF($D192="","",SUM($J192:$M192))</f>
        <v/>
      </c>
      <c r="O192" s="5" t="n"/>
      <c r="P192" s="5" t="n"/>
      <c r="Q192" s="5" t="n"/>
      <c r="R192" s="5" t="n"/>
      <c r="S192" s="5" t="n"/>
      <c r="T192" s="5">
        <f>IF(COUNT($O192:$S192)=0,"",SUM($O192:$S192))</f>
        <v/>
      </c>
      <c r="U192" s="5" t="n"/>
      <c r="V192" s="7">
        <f>IF(OR($I192="",$T192=""),"",ROUND($I192*($O192*1.5+$P192*2.1+$Q192*2+$R192*3+$S192*3.9),0))</f>
        <v/>
      </c>
      <c r="W192" s="6">
        <f>IF($T192="","",IF($U192&gt;200,"Vượt trần 200 giờ/năm",IF($T192&gt;40,"Vượt trần 40 giờ/tháng",IF($U192&gt;160,"Sắp chạm trần năm",IF($T192&gt;32,"Sắp chạm trần tháng","")))))</f>
        <v/>
      </c>
      <c r="X192" s="6" t="n"/>
    </row>
    <row r="193" ht="17" customHeight="1">
      <c r="A193" s="5">
        <f>IF($D193="","",ROW()-4)</f>
        <v/>
      </c>
      <c r="B193" s="6" t="n"/>
      <c r="C193" s="5" t="n"/>
      <c r="D193" s="6" t="n"/>
      <c r="E193" s="6" t="n"/>
      <c r="F193" s="7" t="n"/>
      <c r="G193" s="5" t="n"/>
      <c r="H193" s="5" t="n"/>
      <c r="I193" s="7">
        <f>IF(OR($F193="",$G193="",$H193=""),"",ROUND($F193/($G193*$H193),0))</f>
        <v/>
      </c>
      <c r="J193" s="5" t="n"/>
      <c r="K193" s="5" t="n"/>
      <c r="L193" s="5" t="n"/>
      <c r="M193" s="5" t="n"/>
      <c r="N193" s="5">
        <f>IF($D193="","",SUM($J193:$M193))</f>
        <v/>
      </c>
      <c r="O193" s="5" t="n"/>
      <c r="P193" s="5" t="n"/>
      <c r="Q193" s="5" t="n"/>
      <c r="R193" s="5" t="n"/>
      <c r="S193" s="5" t="n"/>
      <c r="T193" s="5">
        <f>IF(COUNT($O193:$S193)=0,"",SUM($O193:$S193))</f>
        <v/>
      </c>
      <c r="U193" s="5" t="n"/>
      <c r="V193" s="7">
        <f>IF(OR($I193="",$T193=""),"",ROUND($I193*($O193*1.5+$P193*2.1+$Q193*2+$R193*3+$S193*3.9),0))</f>
        <v/>
      </c>
      <c r="W193" s="6">
        <f>IF($T193="","",IF($U193&gt;200,"Vượt trần 200 giờ/năm",IF($T193&gt;40,"Vượt trần 40 giờ/tháng",IF($U193&gt;160,"Sắp chạm trần năm",IF($T193&gt;32,"Sắp chạm trần tháng","")))))</f>
        <v/>
      </c>
      <c r="X193" s="6" t="n"/>
    </row>
    <row r="194" ht="17" customHeight="1">
      <c r="A194" s="5">
        <f>IF($D194="","",ROW()-4)</f>
        <v/>
      </c>
      <c r="B194" s="6" t="n"/>
      <c r="C194" s="5" t="n"/>
      <c r="D194" s="6" t="n"/>
      <c r="E194" s="6" t="n"/>
      <c r="F194" s="7" t="n"/>
      <c r="G194" s="5" t="n"/>
      <c r="H194" s="5" t="n"/>
      <c r="I194" s="7">
        <f>IF(OR($F194="",$G194="",$H194=""),"",ROUND($F194/($G194*$H194),0))</f>
        <v/>
      </c>
      <c r="J194" s="5" t="n"/>
      <c r="K194" s="5" t="n"/>
      <c r="L194" s="5" t="n"/>
      <c r="M194" s="5" t="n"/>
      <c r="N194" s="5">
        <f>IF($D194="","",SUM($J194:$M194))</f>
        <v/>
      </c>
      <c r="O194" s="5" t="n"/>
      <c r="P194" s="5" t="n"/>
      <c r="Q194" s="5" t="n"/>
      <c r="R194" s="5" t="n"/>
      <c r="S194" s="5" t="n"/>
      <c r="T194" s="5">
        <f>IF(COUNT($O194:$S194)=0,"",SUM($O194:$S194))</f>
        <v/>
      </c>
      <c r="U194" s="5" t="n"/>
      <c r="V194" s="7">
        <f>IF(OR($I194="",$T194=""),"",ROUND($I194*($O194*1.5+$P194*2.1+$Q194*2+$R194*3+$S194*3.9),0))</f>
        <v/>
      </c>
      <c r="W194" s="6">
        <f>IF($T194="","",IF($U194&gt;200,"Vượt trần 200 giờ/năm",IF($T194&gt;40,"Vượt trần 40 giờ/tháng",IF($U194&gt;160,"Sắp chạm trần năm",IF($T194&gt;32,"Sắp chạm trần tháng","")))))</f>
        <v/>
      </c>
      <c r="X194" s="6" t="n"/>
    </row>
    <row r="195" ht="17" customHeight="1">
      <c r="A195" s="5">
        <f>IF($D195="","",ROW()-4)</f>
        <v/>
      </c>
      <c r="B195" s="6" t="n"/>
      <c r="C195" s="5" t="n"/>
      <c r="D195" s="6" t="n"/>
      <c r="E195" s="6" t="n"/>
      <c r="F195" s="7" t="n"/>
      <c r="G195" s="5" t="n"/>
      <c r="H195" s="5" t="n"/>
      <c r="I195" s="7">
        <f>IF(OR($F195="",$G195="",$H195=""),"",ROUND($F195/($G195*$H195),0))</f>
        <v/>
      </c>
      <c r="J195" s="5" t="n"/>
      <c r="K195" s="5" t="n"/>
      <c r="L195" s="5" t="n"/>
      <c r="M195" s="5" t="n"/>
      <c r="N195" s="5">
        <f>IF($D195="","",SUM($J195:$M195))</f>
        <v/>
      </c>
      <c r="O195" s="5" t="n"/>
      <c r="P195" s="5" t="n"/>
      <c r="Q195" s="5" t="n"/>
      <c r="R195" s="5" t="n"/>
      <c r="S195" s="5" t="n"/>
      <c r="T195" s="5">
        <f>IF(COUNT($O195:$S195)=0,"",SUM($O195:$S195))</f>
        <v/>
      </c>
      <c r="U195" s="5" t="n"/>
      <c r="V195" s="7">
        <f>IF(OR($I195="",$T195=""),"",ROUND($I195*($O195*1.5+$P195*2.1+$Q195*2+$R195*3+$S195*3.9),0))</f>
        <v/>
      </c>
      <c r="W195" s="6">
        <f>IF($T195="","",IF($U195&gt;200,"Vượt trần 200 giờ/năm",IF($T195&gt;40,"Vượt trần 40 giờ/tháng",IF($U195&gt;160,"Sắp chạm trần năm",IF($T195&gt;32,"Sắp chạm trần tháng","")))))</f>
        <v/>
      </c>
      <c r="X195" s="6" t="n"/>
    </row>
    <row r="196" ht="17" customHeight="1">
      <c r="A196" s="5">
        <f>IF($D196="","",ROW()-4)</f>
        <v/>
      </c>
      <c r="B196" s="6" t="n"/>
      <c r="C196" s="5" t="n"/>
      <c r="D196" s="6" t="n"/>
      <c r="E196" s="6" t="n"/>
      <c r="F196" s="7" t="n"/>
      <c r="G196" s="5" t="n"/>
      <c r="H196" s="5" t="n"/>
      <c r="I196" s="7">
        <f>IF(OR($F196="",$G196="",$H196=""),"",ROUND($F196/($G196*$H196),0))</f>
        <v/>
      </c>
      <c r="J196" s="5" t="n"/>
      <c r="K196" s="5" t="n"/>
      <c r="L196" s="5" t="n"/>
      <c r="M196" s="5" t="n"/>
      <c r="N196" s="5">
        <f>IF($D196="","",SUM($J196:$M196))</f>
        <v/>
      </c>
      <c r="O196" s="5" t="n"/>
      <c r="P196" s="5" t="n"/>
      <c r="Q196" s="5" t="n"/>
      <c r="R196" s="5" t="n"/>
      <c r="S196" s="5" t="n"/>
      <c r="T196" s="5">
        <f>IF(COUNT($O196:$S196)=0,"",SUM($O196:$S196))</f>
        <v/>
      </c>
      <c r="U196" s="5" t="n"/>
      <c r="V196" s="7">
        <f>IF(OR($I196="",$T196=""),"",ROUND($I196*($O196*1.5+$P196*2.1+$Q196*2+$R196*3+$S196*3.9),0))</f>
        <v/>
      </c>
      <c r="W196" s="6">
        <f>IF($T196="","",IF($U196&gt;200,"Vượt trần 200 giờ/năm",IF($T196&gt;40,"Vượt trần 40 giờ/tháng",IF($U196&gt;160,"Sắp chạm trần năm",IF($T196&gt;32,"Sắp chạm trần tháng","")))))</f>
        <v/>
      </c>
      <c r="X196" s="6" t="n"/>
    </row>
    <row r="197" ht="17" customHeight="1">
      <c r="A197" s="5">
        <f>IF($D197="","",ROW()-4)</f>
        <v/>
      </c>
      <c r="B197" s="6" t="n"/>
      <c r="C197" s="5" t="n"/>
      <c r="D197" s="6" t="n"/>
      <c r="E197" s="6" t="n"/>
      <c r="F197" s="7" t="n"/>
      <c r="G197" s="5" t="n"/>
      <c r="H197" s="5" t="n"/>
      <c r="I197" s="7">
        <f>IF(OR($F197="",$G197="",$H197=""),"",ROUND($F197/($G197*$H197),0))</f>
        <v/>
      </c>
      <c r="J197" s="5" t="n"/>
      <c r="K197" s="5" t="n"/>
      <c r="L197" s="5" t="n"/>
      <c r="M197" s="5" t="n"/>
      <c r="N197" s="5">
        <f>IF($D197="","",SUM($J197:$M197))</f>
        <v/>
      </c>
      <c r="O197" s="5" t="n"/>
      <c r="P197" s="5" t="n"/>
      <c r="Q197" s="5" t="n"/>
      <c r="R197" s="5" t="n"/>
      <c r="S197" s="5" t="n"/>
      <c r="T197" s="5">
        <f>IF(COUNT($O197:$S197)=0,"",SUM($O197:$S197))</f>
        <v/>
      </c>
      <c r="U197" s="5" t="n"/>
      <c r="V197" s="7">
        <f>IF(OR($I197="",$T197=""),"",ROUND($I197*($O197*1.5+$P197*2.1+$Q197*2+$R197*3+$S197*3.9),0))</f>
        <v/>
      </c>
      <c r="W197" s="6">
        <f>IF($T197="","",IF($U197&gt;200,"Vượt trần 200 giờ/năm",IF($T197&gt;40,"Vượt trần 40 giờ/tháng",IF($U197&gt;160,"Sắp chạm trần năm",IF($T197&gt;32,"Sắp chạm trần tháng","")))))</f>
        <v/>
      </c>
      <c r="X197" s="6" t="n"/>
    </row>
    <row r="198" ht="17" customHeight="1">
      <c r="A198" s="5">
        <f>IF($D198="","",ROW()-4)</f>
        <v/>
      </c>
      <c r="B198" s="6" t="n"/>
      <c r="C198" s="5" t="n"/>
      <c r="D198" s="6" t="n"/>
      <c r="E198" s="6" t="n"/>
      <c r="F198" s="7" t="n"/>
      <c r="G198" s="5" t="n"/>
      <c r="H198" s="5" t="n"/>
      <c r="I198" s="7">
        <f>IF(OR($F198="",$G198="",$H198=""),"",ROUND($F198/($G198*$H198),0))</f>
        <v/>
      </c>
      <c r="J198" s="5" t="n"/>
      <c r="K198" s="5" t="n"/>
      <c r="L198" s="5" t="n"/>
      <c r="M198" s="5" t="n"/>
      <c r="N198" s="5">
        <f>IF($D198="","",SUM($J198:$M198))</f>
        <v/>
      </c>
      <c r="O198" s="5" t="n"/>
      <c r="P198" s="5" t="n"/>
      <c r="Q198" s="5" t="n"/>
      <c r="R198" s="5" t="n"/>
      <c r="S198" s="5" t="n"/>
      <c r="T198" s="5">
        <f>IF(COUNT($O198:$S198)=0,"",SUM($O198:$S198))</f>
        <v/>
      </c>
      <c r="U198" s="5" t="n"/>
      <c r="V198" s="7">
        <f>IF(OR($I198="",$T198=""),"",ROUND($I198*($O198*1.5+$P198*2.1+$Q198*2+$R198*3+$S198*3.9),0))</f>
        <v/>
      </c>
      <c r="W198" s="6">
        <f>IF($T198="","",IF($U198&gt;200,"Vượt trần 200 giờ/năm",IF($T198&gt;40,"Vượt trần 40 giờ/tháng",IF($U198&gt;160,"Sắp chạm trần năm",IF($T198&gt;32,"Sắp chạm trần tháng","")))))</f>
        <v/>
      </c>
      <c r="X198" s="6" t="n"/>
    </row>
    <row r="199" ht="17" customHeight="1">
      <c r="A199" s="5">
        <f>IF($D199="","",ROW()-4)</f>
        <v/>
      </c>
      <c r="B199" s="6" t="n"/>
      <c r="C199" s="5" t="n"/>
      <c r="D199" s="6" t="n"/>
      <c r="E199" s="6" t="n"/>
      <c r="F199" s="7" t="n"/>
      <c r="G199" s="5" t="n"/>
      <c r="H199" s="5" t="n"/>
      <c r="I199" s="7">
        <f>IF(OR($F199="",$G199="",$H199=""),"",ROUND($F199/($G199*$H199),0))</f>
        <v/>
      </c>
      <c r="J199" s="5" t="n"/>
      <c r="K199" s="5" t="n"/>
      <c r="L199" s="5" t="n"/>
      <c r="M199" s="5" t="n"/>
      <c r="N199" s="5">
        <f>IF($D199="","",SUM($J199:$M199))</f>
        <v/>
      </c>
      <c r="O199" s="5" t="n"/>
      <c r="P199" s="5" t="n"/>
      <c r="Q199" s="5" t="n"/>
      <c r="R199" s="5" t="n"/>
      <c r="S199" s="5" t="n"/>
      <c r="T199" s="5">
        <f>IF(COUNT($O199:$S199)=0,"",SUM($O199:$S199))</f>
        <v/>
      </c>
      <c r="U199" s="5" t="n"/>
      <c r="V199" s="7">
        <f>IF(OR($I199="",$T199=""),"",ROUND($I199*($O199*1.5+$P199*2.1+$Q199*2+$R199*3+$S199*3.9),0))</f>
        <v/>
      </c>
      <c r="W199" s="6">
        <f>IF($T199="","",IF($U199&gt;200,"Vượt trần 200 giờ/năm",IF($T199&gt;40,"Vượt trần 40 giờ/tháng",IF($U199&gt;160,"Sắp chạm trần năm",IF($T199&gt;32,"Sắp chạm trần tháng","")))))</f>
        <v/>
      </c>
      <c r="X199" s="6" t="n"/>
    </row>
    <row r="200" ht="17" customHeight="1">
      <c r="A200" s="5">
        <f>IF($D200="","",ROW()-4)</f>
        <v/>
      </c>
      <c r="B200" s="6" t="n"/>
      <c r="C200" s="5" t="n"/>
      <c r="D200" s="6" t="n"/>
      <c r="E200" s="6" t="n"/>
      <c r="F200" s="7" t="n"/>
      <c r="G200" s="5" t="n"/>
      <c r="H200" s="5" t="n"/>
      <c r="I200" s="7">
        <f>IF(OR($F200="",$G200="",$H200=""),"",ROUND($F200/($G200*$H200),0))</f>
        <v/>
      </c>
      <c r="J200" s="5" t="n"/>
      <c r="K200" s="5" t="n"/>
      <c r="L200" s="5" t="n"/>
      <c r="M200" s="5" t="n"/>
      <c r="N200" s="5">
        <f>IF($D200="","",SUM($J200:$M200))</f>
        <v/>
      </c>
      <c r="O200" s="5" t="n"/>
      <c r="P200" s="5" t="n"/>
      <c r="Q200" s="5" t="n"/>
      <c r="R200" s="5" t="n"/>
      <c r="S200" s="5" t="n"/>
      <c r="T200" s="5">
        <f>IF(COUNT($O200:$S200)=0,"",SUM($O200:$S200))</f>
        <v/>
      </c>
      <c r="U200" s="5" t="n"/>
      <c r="V200" s="7">
        <f>IF(OR($I200="",$T200=""),"",ROUND($I200*($O200*1.5+$P200*2.1+$Q200*2+$R200*3+$S200*3.9),0))</f>
        <v/>
      </c>
      <c r="W200" s="6">
        <f>IF($T200="","",IF($U200&gt;200,"Vượt trần 200 giờ/năm",IF($T200&gt;40,"Vượt trần 40 giờ/tháng",IF($U200&gt;160,"Sắp chạm trần năm",IF($T200&gt;32,"Sắp chạm trần tháng","")))))</f>
        <v/>
      </c>
      <c r="X200" s="6" t="n"/>
    </row>
    <row r="201" ht="17" customHeight="1">
      <c r="A201" s="5">
        <f>IF($D201="","",ROW()-4)</f>
        <v/>
      </c>
      <c r="B201" s="6" t="n"/>
      <c r="C201" s="5" t="n"/>
      <c r="D201" s="6" t="n"/>
      <c r="E201" s="6" t="n"/>
      <c r="F201" s="7" t="n"/>
      <c r="G201" s="5" t="n"/>
      <c r="H201" s="5" t="n"/>
      <c r="I201" s="7">
        <f>IF(OR($F201="",$G201="",$H201=""),"",ROUND($F201/($G201*$H201),0))</f>
        <v/>
      </c>
      <c r="J201" s="5" t="n"/>
      <c r="K201" s="5" t="n"/>
      <c r="L201" s="5" t="n"/>
      <c r="M201" s="5" t="n"/>
      <c r="N201" s="5">
        <f>IF($D201="","",SUM($J201:$M201))</f>
        <v/>
      </c>
      <c r="O201" s="5" t="n"/>
      <c r="P201" s="5" t="n"/>
      <c r="Q201" s="5" t="n"/>
      <c r="R201" s="5" t="n"/>
      <c r="S201" s="5" t="n"/>
      <c r="T201" s="5">
        <f>IF(COUNT($O201:$S201)=0,"",SUM($O201:$S201))</f>
        <v/>
      </c>
      <c r="U201" s="5" t="n"/>
      <c r="V201" s="7">
        <f>IF(OR($I201="",$T201=""),"",ROUND($I201*($O201*1.5+$P201*2.1+$Q201*2+$R201*3+$S201*3.9),0))</f>
        <v/>
      </c>
      <c r="W201" s="6">
        <f>IF($T201="","",IF($U201&gt;200,"Vượt trần 200 giờ/năm",IF($T201&gt;40,"Vượt trần 40 giờ/tháng",IF($U201&gt;160,"Sắp chạm trần năm",IF($T201&gt;32,"Sắp chạm trần tháng","")))))</f>
        <v/>
      </c>
      <c r="X201" s="6" t="n"/>
    </row>
    <row r="202" ht="17" customHeight="1">
      <c r="A202" s="5">
        <f>IF($D202="","",ROW()-4)</f>
        <v/>
      </c>
      <c r="B202" s="6" t="n"/>
      <c r="C202" s="5" t="n"/>
      <c r="D202" s="6" t="n"/>
      <c r="E202" s="6" t="n"/>
      <c r="F202" s="7" t="n"/>
      <c r="G202" s="5" t="n"/>
      <c r="H202" s="5" t="n"/>
      <c r="I202" s="7">
        <f>IF(OR($F202="",$G202="",$H202=""),"",ROUND($F202/($G202*$H202),0))</f>
        <v/>
      </c>
      <c r="J202" s="5" t="n"/>
      <c r="K202" s="5" t="n"/>
      <c r="L202" s="5" t="n"/>
      <c r="M202" s="5" t="n"/>
      <c r="N202" s="5">
        <f>IF($D202="","",SUM($J202:$M202))</f>
        <v/>
      </c>
      <c r="O202" s="5" t="n"/>
      <c r="P202" s="5" t="n"/>
      <c r="Q202" s="5" t="n"/>
      <c r="R202" s="5" t="n"/>
      <c r="S202" s="5" t="n"/>
      <c r="T202" s="5">
        <f>IF(COUNT($O202:$S202)=0,"",SUM($O202:$S202))</f>
        <v/>
      </c>
      <c r="U202" s="5" t="n"/>
      <c r="V202" s="7">
        <f>IF(OR($I202="",$T202=""),"",ROUND($I202*($O202*1.5+$P202*2.1+$Q202*2+$R202*3+$S202*3.9),0))</f>
        <v/>
      </c>
      <c r="W202" s="6">
        <f>IF($T202="","",IF($U202&gt;200,"Vượt trần 200 giờ/năm",IF($T202&gt;40,"Vượt trần 40 giờ/tháng",IF($U202&gt;160,"Sắp chạm trần năm",IF($T202&gt;32,"Sắp chạm trần tháng","")))))</f>
        <v/>
      </c>
      <c r="X202" s="6" t="n"/>
    </row>
    <row r="203" ht="17" customHeight="1">
      <c r="A203" s="5">
        <f>IF($D203="","",ROW()-4)</f>
        <v/>
      </c>
      <c r="B203" s="6" t="n"/>
      <c r="C203" s="5" t="n"/>
      <c r="D203" s="6" t="n"/>
      <c r="E203" s="6" t="n"/>
      <c r="F203" s="7" t="n"/>
      <c r="G203" s="5" t="n"/>
      <c r="H203" s="5" t="n"/>
      <c r="I203" s="7">
        <f>IF(OR($F203="",$G203="",$H203=""),"",ROUND($F203/($G203*$H203),0))</f>
        <v/>
      </c>
      <c r="J203" s="5" t="n"/>
      <c r="K203" s="5" t="n"/>
      <c r="L203" s="5" t="n"/>
      <c r="M203" s="5" t="n"/>
      <c r="N203" s="5">
        <f>IF($D203="","",SUM($J203:$M203))</f>
        <v/>
      </c>
      <c r="O203" s="5" t="n"/>
      <c r="P203" s="5" t="n"/>
      <c r="Q203" s="5" t="n"/>
      <c r="R203" s="5" t="n"/>
      <c r="S203" s="5" t="n"/>
      <c r="T203" s="5">
        <f>IF(COUNT($O203:$S203)=0,"",SUM($O203:$S203))</f>
        <v/>
      </c>
      <c r="U203" s="5" t="n"/>
      <c r="V203" s="7">
        <f>IF(OR($I203="",$T203=""),"",ROUND($I203*($O203*1.5+$P203*2.1+$Q203*2+$R203*3+$S203*3.9),0))</f>
        <v/>
      </c>
      <c r="W203" s="6">
        <f>IF($T203="","",IF($U203&gt;200,"Vượt trần 200 giờ/năm",IF($T203&gt;40,"Vượt trần 40 giờ/tháng",IF($U203&gt;160,"Sắp chạm trần năm",IF($T203&gt;32,"Sắp chạm trần tháng","")))))</f>
        <v/>
      </c>
      <c r="X203" s="6" t="n"/>
    </row>
    <row r="204" ht="17" customHeight="1">
      <c r="A204" s="5">
        <f>IF($D204="","",ROW()-4)</f>
        <v/>
      </c>
      <c r="B204" s="6" t="n"/>
      <c r="C204" s="5" t="n"/>
      <c r="D204" s="6" t="n"/>
      <c r="E204" s="6" t="n"/>
      <c r="F204" s="7" t="n"/>
      <c r="G204" s="5" t="n"/>
      <c r="H204" s="5" t="n"/>
      <c r="I204" s="7">
        <f>IF(OR($F204="",$G204="",$H204=""),"",ROUND($F204/($G204*$H204),0))</f>
        <v/>
      </c>
      <c r="J204" s="5" t="n"/>
      <c r="K204" s="5" t="n"/>
      <c r="L204" s="5" t="n"/>
      <c r="M204" s="5" t="n"/>
      <c r="N204" s="5">
        <f>IF($D204="","",SUM($J204:$M204))</f>
        <v/>
      </c>
      <c r="O204" s="5" t="n"/>
      <c r="P204" s="5" t="n"/>
      <c r="Q204" s="5" t="n"/>
      <c r="R204" s="5" t="n"/>
      <c r="S204" s="5" t="n"/>
      <c r="T204" s="5">
        <f>IF(COUNT($O204:$S204)=0,"",SUM($O204:$S204))</f>
        <v/>
      </c>
      <c r="U204" s="5" t="n"/>
      <c r="V204" s="7">
        <f>IF(OR($I204="",$T204=""),"",ROUND($I204*($O204*1.5+$P204*2.1+$Q204*2+$R204*3+$S204*3.9),0))</f>
        <v/>
      </c>
      <c r="W204" s="6">
        <f>IF($T204="","",IF($U204&gt;200,"Vượt trần 200 giờ/năm",IF($T204&gt;40,"Vượt trần 40 giờ/tháng",IF($U204&gt;160,"Sắp chạm trần năm",IF($T204&gt;32,"Sắp chạm trần tháng","")))))</f>
        <v/>
      </c>
      <c r="X204" s="6" t="n"/>
    </row>
    <row r="205">
      <c r="D205" s="8" t="inlineStr">
        <is>
          <t>TỔNG CỘNG</t>
        </is>
      </c>
      <c r="J205" s="9">
        <f>SUM(J5:J204)</f>
        <v/>
      </c>
      <c r="K205" s="9">
        <f>SUM(K5:K204)</f>
        <v/>
      </c>
      <c r="L205" s="9">
        <f>SUM(L5:L204)</f>
        <v/>
      </c>
      <c r="M205" s="9">
        <f>SUM(M5:M204)</f>
        <v/>
      </c>
      <c r="N205" s="9">
        <f>SUM(N5:N204)</f>
        <v/>
      </c>
      <c r="O205" s="9">
        <f>SUM(O5:O204)</f>
        <v/>
      </c>
      <c r="P205" s="9">
        <f>SUM(P5:P204)</f>
        <v/>
      </c>
      <c r="Q205" s="9">
        <f>SUM(Q5:Q204)</f>
        <v/>
      </c>
      <c r="R205" s="9">
        <f>SUM(R5:R204)</f>
        <v/>
      </c>
      <c r="S205" s="9">
        <f>SUM(S5:S204)</f>
        <v/>
      </c>
      <c r="T205" s="9">
        <f>SUM(T5:T204)</f>
        <v/>
      </c>
      <c r="U205" s="9">
        <f>SUM(U5:U204)</f>
        <v/>
      </c>
      <c r="V205" s="10">
        <f>SUM(V5:V204)</f>
        <v/>
      </c>
    </row>
    <row r="207">
      <c r="A207" s="11" t="inlineStr">
        <is>
          <t>Ngày ..... tháng ..... năm .........</t>
        </is>
      </c>
    </row>
    <row r="208">
      <c r="A208" s="12" t="inlineStr">
        <is>
          <t>NGƯỜI LẬP BIỂU</t>
        </is>
      </c>
      <c r="H208" s="12" t="inlineStr">
        <is>
          <t>KẾ TOÁN TRƯỞNG</t>
        </is>
      </c>
      <c r="P208" s="12" t="inlineStr">
        <is>
          <t>GIÁM ĐỐC</t>
        </is>
      </c>
    </row>
    <row r="209">
      <c r="A209" s="13" t="inlineStr">
        <is>
          <t>(Ký, ghi rõ họ tên)</t>
        </is>
      </c>
      <c r="H209" s="13" t="inlineStr">
        <is>
          <t>(Ký, ghi rõ họ tên)</t>
        </is>
      </c>
      <c r="P209" s="13" t="inlineStr">
        <is>
          <t>(Ký, ghi rõ họ tên)</t>
        </is>
      </c>
    </row>
  </sheetData>
  <mergeCells count="3">
    <mergeCell ref="A3:X3"/>
    <mergeCell ref="A2:X2"/>
    <mergeCell ref="A1:X1"/>
  </mergeCells>
  <conditionalFormatting sqref="W5:W204">
    <cfRule type="expression" priority="1" dxfId="0">
      <formula>LEFT($W5,4)="Vượt"</formula>
    </cfRule>
    <cfRule type="expression" priority="2" dxfId="1">
      <formula>LEFT($W5,3)="Sắp"</formula>
    </cfRule>
  </conditionalFormatting>
  <conditionalFormatting sqref="O5:S204">
    <cfRule type="expression" priority="3" dxfId="2">
      <formula>AND(O5&lt;&gt;"",O5&gt;0)</formula>
    </cfRule>
  </conditionalFormatting>
  <dataValidations count="1">
    <dataValidation sqref="B5:B204" showDropDown="0" showInputMessage="0" showErrorMessage="1" allowBlank="1" type="list">
      <formula1>"Ban Giám đốc,Hành chính Nhân sự,Kế toán,Kinh doanh,Marketing,Mua hàng,Kho vận,Sản xuất,Kỹ thuật,IT"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24" customWidth="1" min="1" max="1"/>
    <col width="10" customWidth="1" min="2" max="2"/>
    <col width="13" customWidth="1" min="3" max="3"/>
    <col width="13" customWidth="1" min="4" max="4"/>
    <col width="13" customWidth="1" min="5" max="5"/>
    <col width="12" customWidth="1" min="6" max="6"/>
    <col width="12" customWidth="1" min="7" max="7"/>
    <col width="12" customWidth="1" min="8" max="8"/>
    <col width="13" customWidth="1" min="9" max="9"/>
    <col width="12" customWidth="1" min="10" max="10"/>
    <col width="13" customWidth="1" min="11" max="11"/>
    <col width="12" customWidth="1" min="12" max="12"/>
    <col width="16" customWidth="1" min="13" max="13"/>
    <col width="11" customWidth="1" min="14" max="14"/>
  </cols>
  <sheetData>
    <row r="1" ht="26" customHeight="1">
      <c r="A1" s="1" t="inlineStr">
        <is>
          <t>TỔNG HỢP CHẤM CÔNG THEO BỘ PHẬN</t>
        </is>
      </c>
    </row>
    <row r="2" ht="18" customHeight="1">
      <c r="A2" s="2" t="inlineStr">
        <is>
          <t>Tháng ......... năm .........</t>
        </is>
      </c>
    </row>
    <row r="3" ht="24" customHeight="1">
      <c r="A3" s="3" t="inlineStr">
        <is>
          <t>Toàn bộ số liệu sheet này lấy tự động từ sheet TongHop. Không nhập tay.</t>
        </is>
      </c>
    </row>
    <row r="4" ht="44" customHeight="1">
      <c r="A4" s="4" t="inlineStr">
        <is>
          <t>Bộ phận</t>
        </is>
      </c>
      <c r="B4" s="4" t="inlineStr">
        <is>
          <t>Số nhân sự</t>
        </is>
      </c>
      <c r="C4" s="4" t="inlineStr">
        <is>
          <t>Công hưởng
lương thời gian</t>
        </is>
      </c>
      <c r="D4" s="4" t="inlineStr">
        <is>
          <t>Công nghỉ
hưởng lương</t>
        </is>
      </c>
      <c r="E4" s="4" t="inlineStr">
        <is>
          <t>Công nghỉ
không lương</t>
        </is>
      </c>
      <c r="F4" s="4" t="inlineStr">
        <is>
          <t>Công hưởng
BHXH</t>
        </is>
      </c>
      <c r="G4" s="4" t="inlineStr">
        <is>
          <t>Giờ LT
ngày thường</t>
        </is>
      </c>
      <c r="H4" s="4" t="inlineStr">
        <is>
          <t>Giờ LT
ngày thường
(đêm)</t>
        </is>
      </c>
      <c r="I4" s="4" t="inlineStr">
        <is>
          <t>Giờ LT
ngày nghỉ tuần</t>
        </is>
      </c>
      <c r="J4" s="4" t="inlineStr">
        <is>
          <t>Giờ LT
ngày lễ</t>
        </is>
      </c>
      <c r="K4" s="4" t="inlineStr">
        <is>
          <t>Giờ LT
ngày lễ (đêm)</t>
        </is>
      </c>
      <c r="L4" s="4" t="inlineStr">
        <is>
          <t>Tổng giờ LT</t>
        </is>
      </c>
      <c r="M4" s="4" t="inlineStr">
        <is>
          <t>Tiền làm thêm giờ</t>
        </is>
      </c>
      <c r="N4" s="4" t="inlineStr">
        <is>
          <t>Số người
vượt trần</t>
        </is>
      </c>
    </row>
    <row r="5">
      <c r="A5" s="14" t="inlineStr">
        <is>
          <t>Ban Giám đốc</t>
        </is>
      </c>
      <c r="B5" s="15">
        <f>COUNTIFS(TongHop!$B$5:$B$204,$A5)</f>
        <v/>
      </c>
      <c r="C5" s="15">
        <f>SUMIFS(TongHop!$J$5:$J$204,TongHop!$B$5:$B$204,$A5)</f>
        <v/>
      </c>
      <c r="D5" s="15">
        <f>SUMIFS(TongHop!$K$5:$K$204,TongHop!$B$5:$B$204,$A5)</f>
        <v/>
      </c>
      <c r="E5" s="15">
        <f>SUMIFS(TongHop!$L$5:$L$204,TongHop!$B$5:$B$204,$A5)</f>
        <v/>
      </c>
      <c r="F5" s="15">
        <f>SUMIFS(TongHop!$M$5:$M$204,TongHop!$B$5:$B$204,$A5)</f>
        <v/>
      </c>
      <c r="G5" s="15">
        <f>SUMIFS(TongHop!$O$5:$O$204,TongHop!$B$5:$B$204,$A5)</f>
        <v/>
      </c>
      <c r="H5" s="15">
        <f>SUMIFS(TongHop!$P$5:$P$204,TongHop!$B$5:$B$204,$A5)</f>
        <v/>
      </c>
      <c r="I5" s="15">
        <f>SUMIFS(TongHop!$Q$5:$Q$204,TongHop!$B$5:$B$204,$A5)</f>
        <v/>
      </c>
      <c r="J5" s="15">
        <f>SUMIFS(TongHop!$R$5:$R$204,TongHop!$B$5:$B$204,$A5)</f>
        <v/>
      </c>
      <c r="K5" s="15">
        <f>SUMIFS(TongHop!$S$5:$S$204,TongHop!$B$5:$B$204,$A5)</f>
        <v/>
      </c>
      <c r="L5" s="15">
        <f>SUMIFS(TongHop!$T$5:$T$204,TongHop!$B$5:$B$204,$A5)</f>
        <v/>
      </c>
      <c r="M5" s="16">
        <f>SUMIFS(TongHop!$V$5:$V$204,TongHop!$B$5:$B$204,$A5)</f>
        <v/>
      </c>
      <c r="N5" s="15">
        <f>COUNTIFS(TongHop!$B$5:$B$204,$A5,TongHop!$W$5:$W$204,"Vượt*")</f>
        <v/>
      </c>
    </row>
    <row r="6">
      <c r="A6" s="14" t="inlineStr">
        <is>
          <t>Hành chính Nhân sự</t>
        </is>
      </c>
      <c r="B6" s="15">
        <f>COUNTIFS(TongHop!$B$5:$B$204,$A6)</f>
        <v/>
      </c>
      <c r="C6" s="15">
        <f>SUMIFS(TongHop!$J$5:$J$204,TongHop!$B$5:$B$204,$A6)</f>
        <v/>
      </c>
      <c r="D6" s="15">
        <f>SUMIFS(TongHop!$K$5:$K$204,TongHop!$B$5:$B$204,$A6)</f>
        <v/>
      </c>
      <c r="E6" s="15">
        <f>SUMIFS(TongHop!$L$5:$L$204,TongHop!$B$5:$B$204,$A6)</f>
        <v/>
      </c>
      <c r="F6" s="15">
        <f>SUMIFS(TongHop!$M$5:$M$204,TongHop!$B$5:$B$204,$A6)</f>
        <v/>
      </c>
      <c r="G6" s="15">
        <f>SUMIFS(TongHop!$O$5:$O$204,TongHop!$B$5:$B$204,$A6)</f>
        <v/>
      </c>
      <c r="H6" s="15">
        <f>SUMIFS(TongHop!$P$5:$P$204,TongHop!$B$5:$B$204,$A6)</f>
        <v/>
      </c>
      <c r="I6" s="15">
        <f>SUMIFS(TongHop!$Q$5:$Q$204,TongHop!$B$5:$B$204,$A6)</f>
        <v/>
      </c>
      <c r="J6" s="15">
        <f>SUMIFS(TongHop!$R$5:$R$204,TongHop!$B$5:$B$204,$A6)</f>
        <v/>
      </c>
      <c r="K6" s="15">
        <f>SUMIFS(TongHop!$S$5:$S$204,TongHop!$B$5:$B$204,$A6)</f>
        <v/>
      </c>
      <c r="L6" s="15">
        <f>SUMIFS(TongHop!$T$5:$T$204,TongHop!$B$5:$B$204,$A6)</f>
        <v/>
      </c>
      <c r="M6" s="16">
        <f>SUMIFS(TongHop!$V$5:$V$204,TongHop!$B$5:$B$204,$A6)</f>
        <v/>
      </c>
      <c r="N6" s="15">
        <f>COUNTIFS(TongHop!$B$5:$B$204,$A6,TongHop!$W$5:$W$204,"Vượt*")</f>
        <v/>
      </c>
    </row>
    <row r="7">
      <c r="A7" s="14" t="inlineStr">
        <is>
          <t>Kế toán</t>
        </is>
      </c>
      <c r="B7" s="15">
        <f>COUNTIFS(TongHop!$B$5:$B$204,$A7)</f>
        <v/>
      </c>
      <c r="C7" s="15">
        <f>SUMIFS(TongHop!$J$5:$J$204,TongHop!$B$5:$B$204,$A7)</f>
        <v/>
      </c>
      <c r="D7" s="15">
        <f>SUMIFS(TongHop!$K$5:$K$204,TongHop!$B$5:$B$204,$A7)</f>
        <v/>
      </c>
      <c r="E7" s="15">
        <f>SUMIFS(TongHop!$L$5:$L$204,TongHop!$B$5:$B$204,$A7)</f>
        <v/>
      </c>
      <c r="F7" s="15">
        <f>SUMIFS(TongHop!$M$5:$M$204,TongHop!$B$5:$B$204,$A7)</f>
        <v/>
      </c>
      <c r="G7" s="15">
        <f>SUMIFS(TongHop!$O$5:$O$204,TongHop!$B$5:$B$204,$A7)</f>
        <v/>
      </c>
      <c r="H7" s="15">
        <f>SUMIFS(TongHop!$P$5:$P$204,TongHop!$B$5:$B$204,$A7)</f>
        <v/>
      </c>
      <c r="I7" s="15">
        <f>SUMIFS(TongHop!$Q$5:$Q$204,TongHop!$B$5:$B$204,$A7)</f>
        <v/>
      </c>
      <c r="J7" s="15">
        <f>SUMIFS(TongHop!$R$5:$R$204,TongHop!$B$5:$B$204,$A7)</f>
        <v/>
      </c>
      <c r="K7" s="15">
        <f>SUMIFS(TongHop!$S$5:$S$204,TongHop!$B$5:$B$204,$A7)</f>
        <v/>
      </c>
      <c r="L7" s="15">
        <f>SUMIFS(TongHop!$T$5:$T$204,TongHop!$B$5:$B$204,$A7)</f>
        <v/>
      </c>
      <c r="M7" s="16">
        <f>SUMIFS(TongHop!$V$5:$V$204,TongHop!$B$5:$B$204,$A7)</f>
        <v/>
      </c>
      <c r="N7" s="15">
        <f>COUNTIFS(TongHop!$B$5:$B$204,$A7,TongHop!$W$5:$W$204,"Vượt*")</f>
        <v/>
      </c>
    </row>
    <row r="8">
      <c r="A8" s="14" t="inlineStr">
        <is>
          <t>Kinh doanh</t>
        </is>
      </c>
      <c r="B8" s="15">
        <f>COUNTIFS(TongHop!$B$5:$B$204,$A8)</f>
        <v/>
      </c>
      <c r="C8" s="15">
        <f>SUMIFS(TongHop!$J$5:$J$204,TongHop!$B$5:$B$204,$A8)</f>
        <v/>
      </c>
      <c r="D8" s="15">
        <f>SUMIFS(TongHop!$K$5:$K$204,TongHop!$B$5:$B$204,$A8)</f>
        <v/>
      </c>
      <c r="E8" s="15">
        <f>SUMIFS(TongHop!$L$5:$L$204,TongHop!$B$5:$B$204,$A8)</f>
        <v/>
      </c>
      <c r="F8" s="15">
        <f>SUMIFS(TongHop!$M$5:$M$204,TongHop!$B$5:$B$204,$A8)</f>
        <v/>
      </c>
      <c r="G8" s="15">
        <f>SUMIFS(TongHop!$O$5:$O$204,TongHop!$B$5:$B$204,$A8)</f>
        <v/>
      </c>
      <c r="H8" s="15">
        <f>SUMIFS(TongHop!$P$5:$P$204,TongHop!$B$5:$B$204,$A8)</f>
        <v/>
      </c>
      <c r="I8" s="15">
        <f>SUMIFS(TongHop!$Q$5:$Q$204,TongHop!$B$5:$B$204,$A8)</f>
        <v/>
      </c>
      <c r="J8" s="15">
        <f>SUMIFS(TongHop!$R$5:$R$204,TongHop!$B$5:$B$204,$A8)</f>
        <v/>
      </c>
      <c r="K8" s="15">
        <f>SUMIFS(TongHop!$S$5:$S$204,TongHop!$B$5:$B$204,$A8)</f>
        <v/>
      </c>
      <c r="L8" s="15">
        <f>SUMIFS(TongHop!$T$5:$T$204,TongHop!$B$5:$B$204,$A8)</f>
        <v/>
      </c>
      <c r="M8" s="16">
        <f>SUMIFS(TongHop!$V$5:$V$204,TongHop!$B$5:$B$204,$A8)</f>
        <v/>
      </c>
      <c r="N8" s="15">
        <f>COUNTIFS(TongHop!$B$5:$B$204,$A8,TongHop!$W$5:$W$204,"Vượt*")</f>
        <v/>
      </c>
    </row>
    <row r="9">
      <c r="A9" s="14" t="inlineStr">
        <is>
          <t>Marketing</t>
        </is>
      </c>
      <c r="B9" s="15">
        <f>COUNTIFS(TongHop!$B$5:$B$204,$A9)</f>
        <v/>
      </c>
      <c r="C9" s="15">
        <f>SUMIFS(TongHop!$J$5:$J$204,TongHop!$B$5:$B$204,$A9)</f>
        <v/>
      </c>
      <c r="D9" s="15">
        <f>SUMIFS(TongHop!$K$5:$K$204,TongHop!$B$5:$B$204,$A9)</f>
        <v/>
      </c>
      <c r="E9" s="15">
        <f>SUMIFS(TongHop!$L$5:$L$204,TongHop!$B$5:$B$204,$A9)</f>
        <v/>
      </c>
      <c r="F9" s="15">
        <f>SUMIFS(TongHop!$M$5:$M$204,TongHop!$B$5:$B$204,$A9)</f>
        <v/>
      </c>
      <c r="G9" s="15">
        <f>SUMIFS(TongHop!$O$5:$O$204,TongHop!$B$5:$B$204,$A9)</f>
        <v/>
      </c>
      <c r="H9" s="15">
        <f>SUMIFS(TongHop!$P$5:$P$204,TongHop!$B$5:$B$204,$A9)</f>
        <v/>
      </c>
      <c r="I9" s="15">
        <f>SUMIFS(TongHop!$Q$5:$Q$204,TongHop!$B$5:$B$204,$A9)</f>
        <v/>
      </c>
      <c r="J9" s="15">
        <f>SUMIFS(TongHop!$R$5:$R$204,TongHop!$B$5:$B$204,$A9)</f>
        <v/>
      </c>
      <c r="K9" s="15">
        <f>SUMIFS(TongHop!$S$5:$S$204,TongHop!$B$5:$B$204,$A9)</f>
        <v/>
      </c>
      <c r="L9" s="15">
        <f>SUMIFS(TongHop!$T$5:$T$204,TongHop!$B$5:$B$204,$A9)</f>
        <v/>
      </c>
      <c r="M9" s="16">
        <f>SUMIFS(TongHop!$V$5:$V$204,TongHop!$B$5:$B$204,$A9)</f>
        <v/>
      </c>
      <c r="N9" s="15">
        <f>COUNTIFS(TongHop!$B$5:$B$204,$A9,TongHop!$W$5:$W$204,"Vượt*")</f>
        <v/>
      </c>
    </row>
    <row r="10">
      <c r="A10" s="14" t="inlineStr">
        <is>
          <t>Mua hàng</t>
        </is>
      </c>
      <c r="B10" s="15">
        <f>COUNTIFS(TongHop!$B$5:$B$204,$A10)</f>
        <v/>
      </c>
      <c r="C10" s="15">
        <f>SUMIFS(TongHop!$J$5:$J$204,TongHop!$B$5:$B$204,$A10)</f>
        <v/>
      </c>
      <c r="D10" s="15">
        <f>SUMIFS(TongHop!$K$5:$K$204,TongHop!$B$5:$B$204,$A10)</f>
        <v/>
      </c>
      <c r="E10" s="15">
        <f>SUMIFS(TongHop!$L$5:$L$204,TongHop!$B$5:$B$204,$A10)</f>
        <v/>
      </c>
      <c r="F10" s="15">
        <f>SUMIFS(TongHop!$M$5:$M$204,TongHop!$B$5:$B$204,$A10)</f>
        <v/>
      </c>
      <c r="G10" s="15">
        <f>SUMIFS(TongHop!$O$5:$O$204,TongHop!$B$5:$B$204,$A10)</f>
        <v/>
      </c>
      <c r="H10" s="15">
        <f>SUMIFS(TongHop!$P$5:$P$204,TongHop!$B$5:$B$204,$A10)</f>
        <v/>
      </c>
      <c r="I10" s="15">
        <f>SUMIFS(TongHop!$Q$5:$Q$204,TongHop!$B$5:$B$204,$A10)</f>
        <v/>
      </c>
      <c r="J10" s="15">
        <f>SUMIFS(TongHop!$R$5:$R$204,TongHop!$B$5:$B$204,$A10)</f>
        <v/>
      </c>
      <c r="K10" s="15">
        <f>SUMIFS(TongHop!$S$5:$S$204,TongHop!$B$5:$B$204,$A10)</f>
        <v/>
      </c>
      <c r="L10" s="15">
        <f>SUMIFS(TongHop!$T$5:$T$204,TongHop!$B$5:$B$204,$A10)</f>
        <v/>
      </c>
      <c r="M10" s="16">
        <f>SUMIFS(TongHop!$V$5:$V$204,TongHop!$B$5:$B$204,$A10)</f>
        <v/>
      </c>
      <c r="N10" s="15">
        <f>COUNTIFS(TongHop!$B$5:$B$204,$A10,TongHop!$W$5:$W$204,"Vượt*")</f>
        <v/>
      </c>
    </row>
    <row r="11">
      <c r="A11" s="14" t="inlineStr">
        <is>
          <t>Kho vận</t>
        </is>
      </c>
      <c r="B11" s="15">
        <f>COUNTIFS(TongHop!$B$5:$B$204,$A11)</f>
        <v/>
      </c>
      <c r="C11" s="15">
        <f>SUMIFS(TongHop!$J$5:$J$204,TongHop!$B$5:$B$204,$A11)</f>
        <v/>
      </c>
      <c r="D11" s="15">
        <f>SUMIFS(TongHop!$K$5:$K$204,TongHop!$B$5:$B$204,$A11)</f>
        <v/>
      </c>
      <c r="E11" s="15">
        <f>SUMIFS(TongHop!$L$5:$L$204,TongHop!$B$5:$B$204,$A11)</f>
        <v/>
      </c>
      <c r="F11" s="15">
        <f>SUMIFS(TongHop!$M$5:$M$204,TongHop!$B$5:$B$204,$A11)</f>
        <v/>
      </c>
      <c r="G11" s="15">
        <f>SUMIFS(TongHop!$O$5:$O$204,TongHop!$B$5:$B$204,$A11)</f>
        <v/>
      </c>
      <c r="H11" s="15">
        <f>SUMIFS(TongHop!$P$5:$P$204,TongHop!$B$5:$B$204,$A11)</f>
        <v/>
      </c>
      <c r="I11" s="15">
        <f>SUMIFS(TongHop!$Q$5:$Q$204,TongHop!$B$5:$B$204,$A11)</f>
        <v/>
      </c>
      <c r="J11" s="15">
        <f>SUMIFS(TongHop!$R$5:$R$204,TongHop!$B$5:$B$204,$A11)</f>
        <v/>
      </c>
      <c r="K11" s="15">
        <f>SUMIFS(TongHop!$S$5:$S$204,TongHop!$B$5:$B$204,$A11)</f>
        <v/>
      </c>
      <c r="L11" s="15">
        <f>SUMIFS(TongHop!$T$5:$T$204,TongHop!$B$5:$B$204,$A11)</f>
        <v/>
      </c>
      <c r="M11" s="16">
        <f>SUMIFS(TongHop!$V$5:$V$204,TongHop!$B$5:$B$204,$A11)</f>
        <v/>
      </c>
      <c r="N11" s="15">
        <f>COUNTIFS(TongHop!$B$5:$B$204,$A11,TongHop!$W$5:$W$204,"Vượt*")</f>
        <v/>
      </c>
    </row>
    <row r="12">
      <c r="A12" s="14" t="inlineStr">
        <is>
          <t>Sản xuất</t>
        </is>
      </c>
      <c r="B12" s="15">
        <f>COUNTIFS(TongHop!$B$5:$B$204,$A12)</f>
        <v/>
      </c>
      <c r="C12" s="15">
        <f>SUMIFS(TongHop!$J$5:$J$204,TongHop!$B$5:$B$204,$A12)</f>
        <v/>
      </c>
      <c r="D12" s="15">
        <f>SUMIFS(TongHop!$K$5:$K$204,TongHop!$B$5:$B$204,$A12)</f>
        <v/>
      </c>
      <c r="E12" s="15">
        <f>SUMIFS(TongHop!$L$5:$L$204,TongHop!$B$5:$B$204,$A12)</f>
        <v/>
      </c>
      <c r="F12" s="15">
        <f>SUMIFS(TongHop!$M$5:$M$204,TongHop!$B$5:$B$204,$A12)</f>
        <v/>
      </c>
      <c r="G12" s="15">
        <f>SUMIFS(TongHop!$O$5:$O$204,TongHop!$B$5:$B$204,$A12)</f>
        <v/>
      </c>
      <c r="H12" s="15">
        <f>SUMIFS(TongHop!$P$5:$P$204,TongHop!$B$5:$B$204,$A12)</f>
        <v/>
      </c>
      <c r="I12" s="15">
        <f>SUMIFS(TongHop!$Q$5:$Q$204,TongHop!$B$5:$B$204,$A12)</f>
        <v/>
      </c>
      <c r="J12" s="15">
        <f>SUMIFS(TongHop!$R$5:$R$204,TongHop!$B$5:$B$204,$A12)</f>
        <v/>
      </c>
      <c r="K12" s="15">
        <f>SUMIFS(TongHop!$S$5:$S$204,TongHop!$B$5:$B$204,$A12)</f>
        <v/>
      </c>
      <c r="L12" s="15">
        <f>SUMIFS(TongHop!$T$5:$T$204,TongHop!$B$5:$B$204,$A12)</f>
        <v/>
      </c>
      <c r="M12" s="16">
        <f>SUMIFS(TongHop!$V$5:$V$204,TongHop!$B$5:$B$204,$A12)</f>
        <v/>
      </c>
      <c r="N12" s="15">
        <f>COUNTIFS(TongHop!$B$5:$B$204,$A12,TongHop!$W$5:$W$204,"Vượt*")</f>
        <v/>
      </c>
    </row>
    <row r="13">
      <c r="A13" s="14" t="inlineStr">
        <is>
          <t>Kỹ thuật</t>
        </is>
      </c>
      <c r="B13" s="15">
        <f>COUNTIFS(TongHop!$B$5:$B$204,$A13)</f>
        <v/>
      </c>
      <c r="C13" s="15">
        <f>SUMIFS(TongHop!$J$5:$J$204,TongHop!$B$5:$B$204,$A13)</f>
        <v/>
      </c>
      <c r="D13" s="15">
        <f>SUMIFS(TongHop!$K$5:$K$204,TongHop!$B$5:$B$204,$A13)</f>
        <v/>
      </c>
      <c r="E13" s="15">
        <f>SUMIFS(TongHop!$L$5:$L$204,TongHop!$B$5:$B$204,$A13)</f>
        <v/>
      </c>
      <c r="F13" s="15">
        <f>SUMIFS(TongHop!$M$5:$M$204,TongHop!$B$5:$B$204,$A13)</f>
        <v/>
      </c>
      <c r="G13" s="15">
        <f>SUMIFS(TongHop!$O$5:$O$204,TongHop!$B$5:$B$204,$A13)</f>
        <v/>
      </c>
      <c r="H13" s="15">
        <f>SUMIFS(TongHop!$P$5:$P$204,TongHop!$B$5:$B$204,$A13)</f>
        <v/>
      </c>
      <c r="I13" s="15">
        <f>SUMIFS(TongHop!$Q$5:$Q$204,TongHop!$B$5:$B$204,$A13)</f>
        <v/>
      </c>
      <c r="J13" s="15">
        <f>SUMIFS(TongHop!$R$5:$R$204,TongHop!$B$5:$B$204,$A13)</f>
        <v/>
      </c>
      <c r="K13" s="15">
        <f>SUMIFS(TongHop!$S$5:$S$204,TongHop!$B$5:$B$204,$A13)</f>
        <v/>
      </c>
      <c r="L13" s="15">
        <f>SUMIFS(TongHop!$T$5:$T$204,TongHop!$B$5:$B$204,$A13)</f>
        <v/>
      </c>
      <c r="M13" s="16">
        <f>SUMIFS(TongHop!$V$5:$V$204,TongHop!$B$5:$B$204,$A13)</f>
        <v/>
      </c>
      <c r="N13" s="15">
        <f>COUNTIFS(TongHop!$B$5:$B$204,$A13,TongHop!$W$5:$W$204,"Vượt*")</f>
        <v/>
      </c>
    </row>
    <row r="14">
      <c r="A14" s="14" t="inlineStr">
        <is>
          <t>IT</t>
        </is>
      </c>
      <c r="B14" s="15">
        <f>COUNTIFS(TongHop!$B$5:$B$204,$A14)</f>
        <v/>
      </c>
      <c r="C14" s="15">
        <f>SUMIFS(TongHop!$J$5:$J$204,TongHop!$B$5:$B$204,$A14)</f>
        <v/>
      </c>
      <c r="D14" s="15">
        <f>SUMIFS(TongHop!$K$5:$K$204,TongHop!$B$5:$B$204,$A14)</f>
        <v/>
      </c>
      <c r="E14" s="15">
        <f>SUMIFS(TongHop!$L$5:$L$204,TongHop!$B$5:$B$204,$A14)</f>
        <v/>
      </c>
      <c r="F14" s="15">
        <f>SUMIFS(TongHop!$M$5:$M$204,TongHop!$B$5:$B$204,$A14)</f>
        <v/>
      </c>
      <c r="G14" s="15">
        <f>SUMIFS(TongHop!$O$5:$O$204,TongHop!$B$5:$B$204,$A14)</f>
        <v/>
      </c>
      <c r="H14" s="15">
        <f>SUMIFS(TongHop!$P$5:$P$204,TongHop!$B$5:$B$204,$A14)</f>
        <v/>
      </c>
      <c r="I14" s="15">
        <f>SUMIFS(TongHop!$Q$5:$Q$204,TongHop!$B$5:$B$204,$A14)</f>
        <v/>
      </c>
      <c r="J14" s="15">
        <f>SUMIFS(TongHop!$R$5:$R$204,TongHop!$B$5:$B$204,$A14)</f>
        <v/>
      </c>
      <c r="K14" s="15">
        <f>SUMIFS(TongHop!$S$5:$S$204,TongHop!$B$5:$B$204,$A14)</f>
        <v/>
      </c>
      <c r="L14" s="15">
        <f>SUMIFS(TongHop!$T$5:$T$204,TongHop!$B$5:$B$204,$A14)</f>
        <v/>
      </c>
      <c r="M14" s="16">
        <f>SUMIFS(TongHop!$V$5:$V$204,TongHop!$B$5:$B$204,$A14)</f>
        <v/>
      </c>
      <c r="N14" s="15">
        <f>COUNTIFS(TongHop!$B$5:$B$204,$A14,TongHop!$W$5:$W$204,"Vượt*")</f>
        <v/>
      </c>
    </row>
    <row r="15">
      <c r="A15" s="8" t="inlineStr">
        <is>
          <t>TỔNG CỘNG</t>
        </is>
      </c>
      <c r="B15" s="17">
        <f>SUM(B5:B14)</f>
        <v/>
      </c>
      <c r="C15" s="17">
        <f>SUM(C5:C14)</f>
        <v/>
      </c>
      <c r="D15" s="17">
        <f>SUM(D5:D14)</f>
        <v/>
      </c>
      <c r="E15" s="17">
        <f>SUM(E5:E14)</f>
        <v/>
      </c>
      <c r="F15" s="17">
        <f>SUM(F5:F14)</f>
        <v/>
      </c>
      <c r="G15" s="17">
        <f>SUM(G5:G14)</f>
        <v/>
      </c>
      <c r="H15" s="17">
        <f>SUM(H5:H14)</f>
        <v/>
      </c>
      <c r="I15" s="17">
        <f>SUM(I5:I14)</f>
        <v/>
      </c>
      <c r="J15" s="17">
        <f>SUM(J5:J14)</f>
        <v/>
      </c>
      <c r="K15" s="17">
        <f>SUM(K5:K14)</f>
        <v/>
      </c>
      <c r="L15" s="17">
        <f>SUM(L5:L14)</f>
        <v/>
      </c>
      <c r="M15" s="18">
        <f>SUM(M5:M14)</f>
        <v/>
      </c>
      <c r="N15" s="17">
        <f>SUM(N5:N14)</f>
        <v/>
      </c>
    </row>
    <row r="17">
      <c r="A17" s="19" t="inlineStr">
        <is>
          <t>Số người vượt trần giờ làm thêm cần rà soát ngay. Xem cột Cảnh báo ở sheet TongHop.</t>
        </is>
      </c>
    </row>
  </sheetData>
  <mergeCells count="3">
    <mergeCell ref="A3:N3"/>
    <mergeCell ref="A2:N2"/>
    <mergeCell ref="A1:N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12" customWidth="1" min="1" max="1"/>
    <col width="46" customWidth="1" min="2" max="2"/>
    <col width="22" customWidth="1" min="3" max="3"/>
  </cols>
  <sheetData>
    <row r="1">
      <c r="A1" s="20" t="inlineStr">
        <is>
          <t>BẢNG KÝ HIỆU CHẤM CÔNG</t>
        </is>
      </c>
    </row>
    <row r="2">
      <c r="A2" s="21" t="inlineStr">
        <is>
          <t>Ban hành kèm nội quy lao động. Các bộ phận dùng thống nhất bộ ký hiệu này.</t>
        </is>
      </c>
    </row>
    <row r="4">
      <c r="A4" s="22" t="inlineStr">
        <is>
          <t>Ký hiệu</t>
        </is>
      </c>
      <c r="B4" s="22" t="inlineStr">
        <is>
          <t>Ý nghĩa</t>
        </is>
      </c>
      <c r="C4" s="22" t="inlineStr">
        <is>
          <t>Tính công</t>
        </is>
      </c>
    </row>
    <row r="5">
      <c r="A5" s="15" t="inlineStr">
        <is>
          <t>X</t>
        </is>
      </c>
      <c r="B5" s="14" t="inlineStr">
        <is>
          <t>Làm việc đủ giờ (1 công)</t>
        </is>
      </c>
      <c r="C5" s="14" t="inlineStr">
        <is>
          <t>1 công</t>
        </is>
      </c>
    </row>
    <row r="6">
      <c r="A6" s="15" t="inlineStr">
        <is>
          <t>X/2</t>
        </is>
      </c>
      <c r="B6" s="14" t="inlineStr">
        <is>
          <t>Làm việc nửa ngày (0,5 công)</t>
        </is>
      </c>
      <c r="C6" s="14" t="inlineStr">
        <is>
          <t>0,5 công</t>
        </is>
      </c>
    </row>
    <row r="7">
      <c r="A7" s="15" t="inlineStr">
        <is>
          <t>P</t>
        </is>
      </c>
      <c r="B7" s="14" t="inlineStr">
        <is>
          <t>Nghỉ phép năm có hưởng lương</t>
        </is>
      </c>
      <c r="C7" s="14" t="inlineStr">
        <is>
          <t>1 công</t>
        </is>
      </c>
    </row>
    <row r="8">
      <c r="A8" s="15" t="inlineStr">
        <is>
          <t>L</t>
        </is>
      </c>
      <c r="B8" s="14" t="inlineStr">
        <is>
          <t>Nghỉ lễ, tết có hưởng lương</t>
        </is>
      </c>
      <c r="C8" s="14" t="inlineStr">
        <is>
          <t>1 công</t>
        </is>
      </c>
    </row>
    <row r="9">
      <c r="A9" s="15" t="inlineStr">
        <is>
          <t>CĐ</t>
        </is>
      </c>
      <c r="B9" s="14" t="inlineStr">
        <is>
          <t>Nghỉ việc riêng có hưởng lương</t>
        </is>
      </c>
      <c r="C9" s="14" t="inlineStr">
        <is>
          <t>1 công</t>
        </is>
      </c>
    </row>
    <row r="10">
      <c r="A10" s="15" t="inlineStr">
        <is>
          <t>KL</t>
        </is>
      </c>
      <c r="B10" s="14" t="inlineStr">
        <is>
          <t>Nghỉ không lương</t>
        </is>
      </c>
      <c r="C10" s="14" t="inlineStr">
        <is>
          <t>0 công</t>
        </is>
      </c>
    </row>
    <row r="11">
      <c r="A11" s="15" t="inlineStr">
        <is>
          <t>Ô</t>
        </is>
      </c>
      <c r="B11" s="14" t="inlineStr">
        <is>
          <t>Nghỉ ốm hưởng chế độ BHXH</t>
        </is>
      </c>
      <c r="C11" s="14" t="inlineStr">
        <is>
          <t>Hưởng chế độ BHXH</t>
        </is>
      </c>
    </row>
    <row r="12">
      <c r="A12" s="15" t="inlineStr">
        <is>
          <t>CO</t>
        </is>
      </c>
      <c r="B12" s="14" t="inlineStr">
        <is>
          <t>Nghỉ con ốm</t>
        </is>
      </c>
      <c r="C12" s="14" t="inlineStr">
        <is>
          <t>Hưởng chế độ BHXH</t>
        </is>
      </c>
    </row>
    <row r="13">
      <c r="A13" s="15" t="inlineStr">
        <is>
          <t>TS</t>
        </is>
      </c>
      <c r="B13" s="14" t="inlineStr">
        <is>
          <t>Nghỉ thai sản</t>
        </is>
      </c>
      <c r="C13" s="14" t="inlineStr">
        <is>
          <t>Hưởng chế độ BHXH</t>
        </is>
      </c>
    </row>
    <row r="14">
      <c r="A14" s="15" t="inlineStr">
        <is>
          <t>TN</t>
        </is>
      </c>
      <c r="B14" s="14" t="inlineStr">
        <is>
          <t>Nghỉ tai nạn lao động</t>
        </is>
      </c>
      <c r="C14" s="14" t="inlineStr">
        <is>
          <t>Theo chế độ</t>
        </is>
      </c>
    </row>
    <row r="15">
      <c r="A15" s="15" t="inlineStr">
        <is>
          <t>NB</t>
        </is>
      </c>
      <c r="B15" s="14" t="inlineStr">
        <is>
          <t>Nghỉ bù</t>
        </is>
      </c>
      <c r="C15" s="14" t="inlineStr">
        <is>
          <t>1 công</t>
        </is>
      </c>
    </row>
    <row r="16">
      <c r="A16" s="15" t="inlineStr">
        <is>
          <t>N</t>
        </is>
      </c>
      <c r="B16" s="14" t="inlineStr">
        <is>
          <t>Ngừng việc</t>
        </is>
      </c>
      <c r="C16" s="14" t="inlineStr">
        <is>
          <t>Theo thỏa thuận</t>
        </is>
      </c>
    </row>
    <row r="17">
      <c r="A17" s="15" t="inlineStr">
        <is>
          <t>CT</t>
        </is>
      </c>
      <c r="B17" s="14" t="inlineStr">
        <is>
          <t>Đi công tác</t>
        </is>
      </c>
      <c r="C17" s="14" t="inlineStr">
        <is>
          <t>1 công</t>
        </is>
      </c>
    </row>
    <row r="18">
      <c r="A18" s="15" t="inlineStr">
        <is>
          <t>ĐT</t>
        </is>
      </c>
      <c r="B18" s="14" t="inlineStr">
        <is>
          <t>Đi học, đào tạo</t>
        </is>
      </c>
      <c r="C18" s="14" t="inlineStr">
        <is>
          <t>Theo quy định đơn vị</t>
        </is>
      </c>
    </row>
    <row r="19">
      <c r="A19" s="15" t="inlineStr">
        <is>
          <t>KP</t>
        </is>
      </c>
      <c r="B19" s="14" t="inlineStr">
        <is>
          <t>Nghỉ không phép</t>
        </is>
      </c>
      <c r="C19" s="14" t="inlineStr">
        <is>
          <t>0 công, xử lý theo nội quy</t>
        </is>
      </c>
    </row>
    <row r="22">
      <c r="A22" s="23" t="inlineStr">
        <is>
          <t>Lưu ý về giờ làm thêm</t>
        </is>
      </c>
    </row>
    <row r="23">
      <c r="A23" s="24" t="inlineStr">
        <is>
          <t>Giờ làm thêm KHÔNG dùng ký hiệu mà ghi SỐ GIỜ vào các cột riêng ở phần tổng hợp.</t>
        </is>
      </c>
    </row>
    <row r="24">
      <c r="A24" s="24" t="inlineStr">
        <is>
          <t>Phải tách theo loại ngày vì tỷ lệ trả lương khác nhau (xem sheet TyLeLamThem).</t>
        </is>
      </c>
    </row>
    <row r="25">
      <c r="A25" s="24" t="inlineStr">
        <is>
          <t>Giờ ban đêm tính từ 22 giờ đến 6 giờ sáng hôm sau (Điều 106 Bộ luật Lao động 2019).</t>
        </is>
      </c>
    </row>
  </sheetData>
  <mergeCells count="3">
    <mergeCell ref="A23:C23"/>
    <mergeCell ref="A24:C24"/>
    <mergeCell ref="A25:C2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46" customWidth="1" min="1" max="1"/>
    <col width="16" customWidth="1" min="2" max="2"/>
    <col width="16" customWidth="1" min="3" max="3"/>
    <col width="34" customWidth="1" min="4" max="4"/>
  </cols>
  <sheetData>
    <row r="1">
      <c r="A1" s="20" t="inlineStr">
        <is>
          <t>TỶ LỆ TIỀN LƯƠNG LÀM THÊM GIỜ</t>
        </is>
      </c>
    </row>
    <row r="2">
      <c r="A2" s="21" t="inlineStr">
        <is>
          <t>Điều 98 Bộ luật Lao động 2019. Đây là mức TỐI THIỂU, doanh nghiệp trả cao hơn thì áp mức đã thỏa thuận.</t>
        </is>
      </c>
    </row>
    <row r="4">
      <c r="A4" s="22" t="inlineStr">
        <is>
          <t>Trường hợp</t>
        </is>
      </c>
      <c r="B4" s="22" t="inlineStr">
        <is>
          <t>Ban ngày</t>
        </is>
      </c>
      <c r="C4" s="22" t="inlineStr">
        <is>
          <t>Ban đêm</t>
        </is>
      </c>
      <c r="D4" s="22" t="inlineStr">
        <is>
          <t>Ghi chú</t>
        </is>
      </c>
    </row>
    <row r="5">
      <c r="A5" s="14" t="inlineStr">
        <is>
          <t>Làm việc bình thường</t>
        </is>
      </c>
      <c r="B5" s="25" t="inlineStr">
        <is>
          <t>100%</t>
        </is>
      </c>
      <c r="C5" s="25" t="inlineStr">
        <is>
          <t>130%</t>
        </is>
      </c>
      <c r="D5" s="14" t="inlineStr">
        <is>
          <t>Ban đêm cộng thêm ít nhất 30%</t>
        </is>
      </c>
    </row>
    <row r="6">
      <c r="A6" s="14" t="inlineStr">
        <is>
          <t>Làm thêm vào ngày thường</t>
        </is>
      </c>
      <c r="B6" s="25" t="inlineStr">
        <is>
          <t>150%</t>
        </is>
      </c>
      <c r="C6" s="25" t="inlineStr">
        <is>
          <t>210%</t>
        </is>
      </c>
      <c r="D6" s="14" t="inlineStr"/>
    </row>
    <row r="7">
      <c r="A7" s="14" t="inlineStr">
        <is>
          <t>Làm thêm vào ngày nghỉ hằng tuần</t>
        </is>
      </c>
      <c r="B7" s="25" t="inlineStr">
        <is>
          <t>200%</t>
        </is>
      </c>
      <c r="C7" s="25" t="inlineStr">
        <is>
          <t>270%</t>
        </is>
      </c>
      <c r="D7" s="14" t="inlineStr"/>
    </row>
    <row r="8">
      <c r="A8" s="14" t="inlineStr">
        <is>
          <t>Làm thêm ngày lễ, tết, ngày nghỉ có hưởng lương</t>
        </is>
      </c>
      <c r="B8" s="25" t="inlineStr">
        <is>
          <t>300%</t>
        </is>
      </c>
      <c r="C8" s="25" t="inlineStr">
        <is>
          <t>390%</t>
        </is>
      </c>
      <c r="D8" s="14" t="inlineStr">
        <is>
          <t>Chưa gồm tiền lương của ngày lễ vẫn được hưởng</t>
        </is>
      </c>
    </row>
    <row r="11">
      <c r="A11" s="23" t="inlineStr">
        <is>
          <t>Giới hạn giờ làm thêm (Điều 107 Bộ luật Lao động 2019)</t>
        </is>
      </c>
    </row>
    <row r="12">
      <c r="A12" s="24" t="inlineStr">
        <is>
          <t>Không quá 50% số giờ làm việc bình thường trong 1 ngày.</t>
        </is>
      </c>
    </row>
    <row r="13">
      <c r="A13" s="24" t="inlineStr">
        <is>
          <t>Tổng giờ làm việc bình thường và giờ làm thêm không quá 12 giờ mỗi ngày.</t>
        </is>
      </c>
    </row>
    <row r="14">
      <c r="A14" s="24" t="inlineStr">
        <is>
          <t>Không quá 40 giờ mỗi tháng.</t>
        </is>
      </c>
    </row>
    <row r="15">
      <c r="A15" s="24" t="inlineStr">
        <is>
          <t>Không quá 200 giờ mỗi năm. Một số trường hợp theo quy định tối đa 300 giờ mỗi năm.</t>
        </is>
      </c>
    </row>
    <row r="16">
      <c r="A16" s="24" t="inlineStr">
        <is>
          <t>Làm thêm giờ phải có sự đồng ý của người lao động.</t>
        </is>
      </c>
    </row>
    <row r="18">
      <c r="A18" s="23" t="inlineStr">
        <is>
          <t>Công thức tính tiền làm thêm giờ</t>
        </is>
      </c>
    </row>
    <row r="19">
      <c r="A19" s="26" t="inlineStr">
        <is>
          <t>Đơn giá tiền lương giờ = Lương tháng ÷ (Số ngày công chuẩn × Số giờ mỗi ngày)</t>
        </is>
      </c>
    </row>
    <row r="20">
      <c r="A20" s="26" t="inlineStr">
        <is>
          <t>Tiền làm thêm = Đơn giá giờ × (Giờ thường×1,5 + Giờ thường đêm×2,1 + Giờ nghỉ tuần×2,0 + Giờ lễ×3,0 + Giờ lễ đêm×3,9)</t>
        </is>
      </c>
    </row>
  </sheetData>
  <mergeCells count="7">
    <mergeCell ref="A12:D12"/>
    <mergeCell ref="A20:D20"/>
    <mergeCell ref="A15:D15"/>
    <mergeCell ref="A16:D16"/>
    <mergeCell ref="A19:D19"/>
    <mergeCell ref="A13:D13"/>
    <mergeCell ref="A14:D1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112" customWidth="1" min="1" max="1"/>
  </cols>
  <sheetData>
    <row r="1">
      <c r="A1" s="27" t="inlineStr">
        <is>
          <t>HƯỚNG DẪN SỬ DỤNG</t>
        </is>
      </c>
    </row>
    <row r="3" ht="15" customHeight="1">
      <c r="A3" s="28" t="inlineStr">
        <is>
          <t>1. File này dùng khi nào</t>
        </is>
      </c>
    </row>
    <row r="4" ht="28" customHeight="1">
      <c r="A4" s="29" t="inlineStr">
        <is>
          <t>Gom số liệu chấm công từ các bộ phận về một bảng duy nhất, làm đầu vào cho Bảng thanh toán tiền lương.</t>
        </is>
      </c>
    </row>
    <row r="5" ht="28" customHeight="1">
      <c r="A5" s="29" t="inlineStr">
        <is>
          <t>Đây KHÔNG phải bảng chấm công theo ngày. Bộ phận chấm công chi tiết trên file riêng, sau đó nhập số tổng vào file này.</t>
        </is>
      </c>
    </row>
    <row r="6" ht="15" customHeight="1">
      <c r="A6" s="29" t="inlineStr"/>
    </row>
    <row r="7" ht="15" customHeight="1">
      <c r="A7" s="28" t="inlineStr">
        <is>
          <t>2. Các sheet</t>
        </is>
      </c>
    </row>
    <row r="8" ht="15" customHeight="1">
      <c r="A8" s="29" t="inlineStr">
        <is>
          <t>- TongHop: mỗi người một dòng, nhập số công và số giờ làm thêm đã tổng hợp từ bộ phận.</t>
        </is>
      </c>
    </row>
    <row r="9" ht="15" customHeight="1">
      <c r="A9" s="29" t="inlineStr">
        <is>
          <t>- TheoBoPhan: tự tổng hợp theo bộ phận, không nhập tay.</t>
        </is>
      </c>
    </row>
    <row r="10" ht="15" customHeight="1">
      <c r="A10" s="29" t="inlineStr">
        <is>
          <t>- KyHieu và TyLeLamThem: tra cứu.</t>
        </is>
      </c>
    </row>
    <row r="11" ht="15" customHeight="1">
      <c r="A11" s="29" t="inlineStr"/>
    </row>
    <row r="12" ht="15" customHeight="1">
      <c r="A12" s="28" t="inlineStr">
        <is>
          <t>3. Cột nào nhập tay, cột nào có công thức</t>
        </is>
      </c>
    </row>
    <row r="13" ht="28" customHeight="1">
      <c r="A13" s="29" t="inlineStr">
        <is>
          <t>Nhập tay: Bộ phận, Mã NV, Họ và tên, Chức danh, Lương cơ bản, Ngày công chuẩn, Giờ mỗi ngày, 4 cột số công, 5 cột giờ làm thêm, Lũy kế giờ LT từ đầu năm.</t>
        </is>
      </c>
    </row>
    <row r="14" ht="28" customHeight="1">
      <c r="A14" s="29" t="inlineStr">
        <is>
          <t>Đã có công thức, KHÔNG gõ đè: STT, Đơn giá tiền lương giờ, Tổng công, Tổng giờ LT trong tháng, Tiền làm thêm giờ, Cảnh báo giới hạn.</t>
        </is>
      </c>
    </row>
    <row r="15" ht="15" customHeight="1">
      <c r="A15" s="29" t="inlineStr"/>
    </row>
    <row r="16" ht="15" customHeight="1">
      <c r="A16" s="28" t="inlineStr">
        <is>
          <t>4. Cách tính tiền làm thêm giờ trong file</t>
        </is>
      </c>
    </row>
    <row r="17" ht="15" customHeight="1">
      <c r="A17" s="29" t="inlineStr">
        <is>
          <t>Đơn giá tiền lương giờ = Lương cơ bản ÷ (Ngày công chuẩn × Giờ mỗi ngày).</t>
        </is>
      </c>
    </row>
    <row r="18" ht="28" customHeight="1">
      <c r="A18" s="29" t="inlineStr">
        <is>
          <t>Tiền làm thêm = Đơn giá giờ × (Giờ thường×1,5 + Giờ thường đêm×2,1 + Giờ nghỉ tuần×2,0 + Giờ lễ×3,0 + Giờ lễ đêm×3,9).</t>
        </is>
      </c>
    </row>
    <row r="19" ht="28" customHeight="1">
      <c r="A19" s="29" t="inlineStr">
        <is>
          <t>Các hệ số là mức TỐI THIỂU theo Điều 98 Bộ luật Lao động 2019. Doanh nghiệp trả cao hơn thì sửa lại hệ số trong công thức cột V.</t>
        </is>
      </c>
    </row>
    <row r="20" ht="28" customHeight="1">
      <c r="A20" s="29" t="inlineStr">
        <is>
          <t>Nếu tính trên tiền lương thực trả thay vì lương cơ bản, thay số ở cột Lương cơ bản cho đúng cơ sở tính của đơn vị.</t>
        </is>
      </c>
    </row>
    <row r="21" ht="15" customHeight="1">
      <c r="A21" s="29" t="inlineStr"/>
    </row>
    <row r="22" ht="15" customHeight="1">
      <c r="A22" s="28" t="inlineStr">
        <is>
          <t>5. Vì sao phải tách 5 cột giờ làm thêm</t>
        </is>
      </c>
    </row>
    <row r="23" ht="15" customHeight="1">
      <c r="A23" s="29" t="inlineStr">
        <is>
          <t>Cùng 2 giờ làm thêm nhưng ngày thường ban ngày tính 150%, ngày lễ ban đêm tính 390%.</t>
        </is>
      </c>
    </row>
    <row r="24" ht="28" customHeight="1">
      <c r="A24" s="29" t="inlineStr">
        <is>
          <t>Gộp chung một cột là không thể tính đúng tiền phải trả, và đây là lỗi tốn tiền nhất trong bảng lương.</t>
        </is>
      </c>
    </row>
    <row r="25" ht="15" customHeight="1">
      <c r="A25" s="29" t="inlineStr"/>
    </row>
    <row r="26" ht="15" customHeight="1">
      <c r="A26" s="28" t="inlineStr">
        <is>
          <t>6. Cảnh báo giới hạn giờ làm thêm</t>
        </is>
      </c>
    </row>
    <row r="27" ht="15" customHeight="1">
      <c r="A27" s="29" t="inlineStr">
        <is>
          <t>Cột Cảnh báo tự đổi màu: vàng là sắp chạm trần, đỏ là đã vượt.</t>
        </is>
      </c>
    </row>
    <row r="28" ht="28" customHeight="1">
      <c r="A28" s="29" t="inlineStr">
        <is>
          <t>Trần theo Điều 107 Bộ luật Lao động 2019: 40 giờ mỗi tháng, 200 giờ mỗi năm, một số trường hợp theo quy định tối đa 300 giờ mỗi năm.</t>
        </is>
      </c>
    </row>
    <row r="29" ht="28" customHeight="1">
      <c r="A29" s="29" t="inlineStr">
        <is>
          <t>Cột Lũy kế giờ LT từ đầu năm phải nhập tay từ file tháng trước. Không có cột này thì không phát hiện được vượt trần năm.</t>
        </is>
      </c>
    </row>
    <row r="30" ht="15" customHeight="1">
      <c r="A30" s="29" t="inlineStr">
        <is>
          <t>Sheet TheoBoPhan có cột đếm số người vượt trần theo từng bộ phận để rà nhanh.</t>
        </is>
      </c>
    </row>
    <row r="31" ht="15" customHeight="1">
      <c r="A31" s="29" t="inlineStr"/>
    </row>
    <row r="32" ht="15" customHeight="1">
      <c r="A32" s="28" t="inlineStr">
        <is>
          <t>7. Sau bảng này là gì</t>
        </is>
      </c>
    </row>
    <row r="33" ht="28" customHeight="1">
      <c r="A33" s="29" t="inlineStr">
        <is>
          <t>Số liệu chuyển sang Bảng thanh toán tiền lương, Mẫu 01-LĐTL tại Phụ lục I Thông tư 99/2025/TT-BTC áp dụng từ 01/01/2026.</t>
        </is>
      </c>
    </row>
    <row r="34" ht="15" customHeight="1">
      <c r="A34" s="29" t="inlineStr">
        <is>
          <t>Từ lương gộp còn phải trừ bảo hiểm bắt buộc 10,5% và thuế thu nhập cá nhân mới ra lương thực nhận.</t>
        </is>
      </c>
    </row>
    <row r="35" ht="28" customHeight="1">
      <c r="A35" s="29" t="inlineStr">
        <is>
          <t>Biểu thuế thu nhập cá nhân áp dụng từ kỳ tính thuế 2026 có 5 bậc, giảm trừ gia cảnh 15,5 triệu cho bản thân và 6,2 triệu cho mỗi người phụ thuộc.</t>
        </is>
      </c>
    </row>
    <row r="36" ht="15" customHeight="1">
      <c r="A36" s="29" t="inlineStr"/>
    </row>
    <row r="37" ht="28" customHeight="1">
      <c r="A37" s="29" t="inlineStr">
        <is>
          <t>Nội dung mang tính tham khảo. Doanh nghiệp cần đối chiếu văn bản pháp luật hiện hành và thỏa ước lao động tập thể trước khi áp dụng.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2026-09-12T17:14:24Z</dcterms:created>
  <dcterms:modified xmlns:dcterms="http://purl.org/dc/terms/" xmlns:xsi="http://www.w3.org/2001/XMLSchema-instance" xsi:type="dcterms:W3CDTF">2026-09-12T17:14:24Z</dcterms:modified>
</cp:coreProperties>
</file>